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shastafiresafeorg.sharepoint.com/sites/SFSCShared/Shared Documents/SCFSC/Grants/512 - CAL-OES - CWMP - HMGP Grant (FEMA)/8-Contractors/"/>
    </mc:Choice>
  </mc:AlternateContent>
  <xr:revisionPtr revIDLastSave="7" documentId="8_{42D46FD9-3ABB-45BE-8CB9-FEBEC572F51F}" xr6:coauthVersionLast="47" xr6:coauthVersionMax="47" xr10:uidLastSave="{358CF0CD-BE37-4FA6-A9C3-43565EC01EB8}"/>
  <workbookProtection workbookAlgorithmName="SHA-512" workbookHashValue="U3L2WQ/OI1VP3QM4Ir5bJscXCUsyki1YkYVPMk6kHrJpqxJKFd3wwxo3bWjBVvTlNlF+5AFd2n9omf0KJrme4A==" workbookSaltValue="Prxm+deD+fZtF3Aj0PBPZw==" workbookSpinCount="100000" lockStructure="1"/>
  <bookViews>
    <workbookView xWindow="-108" yWindow="-108" windowWidth="23256" windowHeight="12456" firstSheet="2" activeTab="2" xr2:uid="{5C224036-F799-495C-987A-315145DA5584}"/>
  </bookViews>
  <sheets>
    <sheet name="SOW Report and Bid Form" sheetId="10" r:id="rId1"/>
    <sheet name="Punchlist and FInal Walkthrough" sheetId="12" r:id="rId2"/>
    <sheet name="MQS_CWMP" sheetId="11" r:id="rId3"/>
    <sheet name="California Building Codes" sheetId="7" r:id="rId4"/>
    <sheet name="California Fire Code Standards"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2" l="1"/>
  <c r="D21" i="10"/>
  <c r="C200" i="10"/>
  <c r="B218" i="12"/>
  <c r="D218" i="12" s="1"/>
  <c r="B217" i="12"/>
  <c r="C217" i="12" s="1"/>
  <c r="B216" i="12"/>
  <c r="D216" i="12" s="1"/>
  <c r="B215" i="12"/>
  <c r="D215" i="12" s="1"/>
  <c r="B214" i="12"/>
  <c r="D214" i="12" s="1"/>
  <c r="B213" i="12"/>
  <c r="C213" i="12" s="1"/>
  <c r="B212" i="12"/>
  <c r="D212" i="12" s="1"/>
  <c r="B211" i="12"/>
  <c r="C211" i="12" s="1"/>
  <c r="B210" i="12"/>
  <c r="C210" i="12" s="1"/>
  <c r="B209" i="12"/>
  <c r="C209" i="12" s="1"/>
  <c r="B208" i="12"/>
  <c r="C208" i="12" s="1"/>
  <c r="B207" i="12"/>
  <c r="D207" i="12" s="1"/>
  <c r="B206" i="12"/>
  <c r="D206" i="12" s="1"/>
  <c r="B205" i="12"/>
  <c r="C205" i="12" s="1"/>
  <c r="B204" i="12"/>
  <c r="D204" i="12" s="1"/>
  <c r="B203" i="12"/>
  <c r="D203" i="12" s="1"/>
  <c r="B202" i="12"/>
  <c r="D202" i="12" s="1"/>
  <c r="B201" i="12"/>
  <c r="C201" i="12" s="1"/>
  <c r="B200" i="12"/>
  <c r="C200" i="12" s="1"/>
  <c r="B199" i="12"/>
  <c r="D199" i="12" s="1"/>
  <c r="D209" i="12" l="1"/>
  <c r="D201" i="12"/>
  <c r="D211" i="12"/>
  <c r="D213" i="12"/>
  <c r="D217" i="12"/>
  <c r="D205" i="12"/>
  <c r="C199" i="12"/>
  <c r="C207" i="12"/>
  <c r="C215" i="12"/>
  <c r="C203" i="12"/>
  <c r="D210" i="12"/>
  <c r="C204" i="12"/>
  <c r="C212" i="12"/>
  <c r="C216" i="12"/>
  <c r="D200" i="12"/>
  <c r="D208" i="12"/>
  <c r="C202" i="12"/>
  <c r="C206" i="12"/>
  <c r="C214" i="12"/>
  <c r="C218" i="12"/>
  <c r="G219" i="10"/>
  <c r="E218" i="10"/>
  <c r="D218" i="10"/>
  <c r="C218" i="10"/>
  <c r="E217" i="10"/>
  <c r="D217" i="10"/>
  <c r="C217" i="10"/>
  <c r="E216" i="10"/>
  <c r="D216" i="10"/>
  <c r="C216" i="10"/>
  <c r="E215" i="10"/>
  <c r="D215" i="10"/>
  <c r="C215" i="10"/>
  <c r="E214" i="10"/>
  <c r="D214" i="10"/>
  <c r="C214" i="10"/>
  <c r="E213" i="10"/>
  <c r="D213" i="10"/>
  <c r="C213" i="10"/>
  <c r="E212" i="10"/>
  <c r="D212" i="10"/>
  <c r="C212" i="10"/>
  <c r="E211" i="10"/>
  <c r="D211" i="10"/>
  <c r="C211" i="10"/>
  <c r="E210" i="10"/>
  <c r="D210" i="10"/>
  <c r="C210" i="10"/>
  <c r="E209" i="10"/>
  <c r="D209" i="10"/>
  <c r="C209" i="10"/>
  <c r="E208" i="10"/>
  <c r="D208" i="10"/>
  <c r="C208" i="10"/>
  <c r="E207" i="10"/>
  <c r="D207" i="10"/>
  <c r="C207" i="10"/>
  <c r="E206" i="10"/>
  <c r="D206" i="10"/>
  <c r="C206" i="10"/>
  <c r="E205" i="10"/>
  <c r="D205" i="10"/>
  <c r="C205" i="10"/>
  <c r="E204" i="10"/>
  <c r="D204" i="10"/>
  <c r="C204" i="10"/>
  <c r="E203" i="10"/>
  <c r="D203" i="10"/>
  <c r="C203" i="10"/>
  <c r="E202" i="10"/>
  <c r="D202" i="10"/>
  <c r="C202" i="10"/>
  <c r="E201" i="10"/>
  <c r="D201" i="10"/>
  <c r="C201" i="10"/>
  <c r="E200" i="10"/>
  <c r="D200" i="10"/>
  <c r="E199" i="10"/>
  <c r="D199" i="10"/>
  <c r="C199" i="10"/>
  <c r="G242" i="10"/>
  <c r="B177" i="12"/>
  <c r="D177" i="12" s="1"/>
  <c r="B178" i="12"/>
  <c r="D178" i="12" s="1"/>
  <c r="B179" i="12"/>
  <c r="D179" i="12" s="1"/>
  <c r="B180" i="12"/>
  <c r="D180" i="12" s="1"/>
  <c r="B181" i="12"/>
  <c r="D181" i="12" s="1"/>
  <c r="B182" i="12"/>
  <c r="D182" i="12" s="1"/>
  <c r="B183" i="12"/>
  <c r="D183" i="12" s="1"/>
  <c r="B184" i="12"/>
  <c r="D184" i="12" s="1"/>
  <c r="B185" i="12"/>
  <c r="D185" i="12" s="1"/>
  <c r="B186" i="12"/>
  <c r="C186" i="12" s="1"/>
  <c r="B187" i="12"/>
  <c r="D187" i="12" s="1"/>
  <c r="B188" i="12"/>
  <c r="D188" i="12" s="1"/>
  <c r="B189" i="12"/>
  <c r="C189" i="12" s="1"/>
  <c r="B190" i="12"/>
  <c r="D190" i="12" s="1"/>
  <c r="B191" i="12"/>
  <c r="D191" i="12" s="1"/>
  <c r="B192" i="12"/>
  <c r="D192" i="12" s="1"/>
  <c r="B193" i="12"/>
  <c r="D193" i="12" s="1"/>
  <c r="B194" i="12"/>
  <c r="D194" i="12" s="1"/>
  <c r="B195" i="12"/>
  <c r="C195" i="12" s="1"/>
  <c r="B176" i="12"/>
  <c r="D176" i="12" s="1"/>
  <c r="B154" i="12"/>
  <c r="D154" i="12" s="1"/>
  <c r="B155" i="12"/>
  <c r="C155" i="12" s="1"/>
  <c r="B156" i="12"/>
  <c r="D156" i="12" s="1"/>
  <c r="B157" i="12"/>
  <c r="C157" i="12" s="1"/>
  <c r="B158" i="12"/>
  <c r="D158" i="12" s="1"/>
  <c r="B159" i="12"/>
  <c r="C159" i="12" s="1"/>
  <c r="B160" i="12"/>
  <c r="C160" i="12" s="1"/>
  <c r="B161" i="12"/>
  <c r="C161" i="12" s="1"/>
  <c r="B162" i="12"/>
  <c r="D162" i="12" s="1"/>
  <c r="B163" i="12"/>
  <c r="C163" i="12" s="1"/>
  <c r="B164" i="12"/>
  <c r="D164" i="12" s="1"/>
  <c r="B165" i="12"/>
  <c r="D165" i="12" s="1"/>
  <c r="B166" i="12"/>
  <c r="C166" i="12" s="1"/>
  <c r="B167" i="12"/>
  <c r="C167" i="12" s="1"/>
  <c r="B168" i="12"/>
  <c r="D168" i="12" s="1"/>
  <c r="B169" i="12"/>
  <c r="C169" i="12" s="1"/>
  <c r="B170" i="12"/>
  <c r="D170" i="12" s="1"/>
  <c r="B171" i="12"/>
  <c r="D171" i="12" s="1"/>
  <c r="B172" i="12"/>
  <c r="C172" i="12" s="1"/>
  <c r="B153" i="12"/>
  <c r="D153" i="12" s="1"/>
  <c r="B131" i="12"/>
  <c r="C131" i="12" s="1"/>
  <c r="B132" i="12"/>
  <c r="D132" i="12" s="1"/>
  <c r="B133" i="12"/>
  <c r="C133" i="12" s="1"/>
  <c r="B134" i="12"/>
  <c r="D134" i="12" s="1"/>
  <c r="B135" i="12"/>
  <c r="D135" i="12" s="1"/>
  <c r="B136" i="12"/>
  <c r="C136" i="12" s="1"/>
  <c r="B137" i="12"/>
  <c r="D137" i="12" s="1"/>
  <c r="B138" i="12"/>
  <c r="D138" i="12" s="1"/>
  <c r="B139" i="12"/>
  <c r="D139" i="12" s="1"/>
  <c r="B140" i="12"/>
  <c r="D140" i="12" s="1"/>
  <c r="B141" i="12"/>
  <c r="C141" i="12" s="1"/>
  <c r="B142" i="12"/>
  <c r="D142" i="12" s="1"/>
  <c r="B143" i="12"/>
  <c r="D143" i="12" s="1"/>
  <c r="B144" i="12"/>
  <c r="C144" i="12" s="1"/>
  <c r="B145" i="12"/>
  <c r="D145" i="12" s="1"/>
  <c r="B146" i="12"/>
  <c r="D146" i="12" s="1"/>
  <c r="B147" i="12"/>
  <c r="D147" i="12" s="1"/>
  <c r="B148" i="12"/>
  <c r="C148" i="12" s="1"/>
  <c r="B149" i="12"/>
  <c r="C149" i="12" s="1"/>
  <c r="B130" i="12"/>
  <c r="C130" i="12" s="1"/>
  <c r="B108" i="12"/>
  <c r="C108" i="12" s="1"/>
  <c r="B109" i="12"/>
  <c r="D109" i="12" s="1"/>
  <c r="B110" i="12"/>
  <c r="D110" i="12" s="1"/>
  <c r="B111" i="12"/>
  <c r="C111" i="12" s="1"/>
  <c r="B112" i="12"/>
  <c r="D112" i="12" s="1"/>
  <c r="B113" i="12"/>
  <c r="D113" i="12" s="1"/>
  <c r="B114" i="12"/>
  <c r="C114" i="12" s="1"/>
  <c r="B115" i="12"/>
  <c r="D115" i="12" s="1"/>
  <c r="B116" i="12"/>
  <c r="D116" i="12" s="1"/>
  <c r="B117" i="12"/>
  <c r="C117" i="12" s="1"/>
  <c r="B118" i="12"/>
  <c r="D118" i="12" s="1"/>
  <c r="B119" i="12"/>
  <c r="C119" i="12" s="1"/>
  <c r="B120" i="12"/>
  <c r="D120" i="12" s="1"/>
  <c r="B121" i="12"/>
  <c r="D121" i="12" s="1"/>
  <c r="B122" i="12"/>
  <c r="D122" i="12" s="1"/>
  <c r="B123" i="12"/>
  <c r="C123" i="12" s="1"/>
  <c r="B124" i="12"/>
  <c r="C124" i="12" s="1"/>
  <c r="B125" i="12"/>
  <c r="D125" i="12" s="1"/>
  <c r="B126" i="12"/>
  <c r="C126" i="12" s="1"/>
  <c r="B107" i="12"/>
  <c r="C107" i="12" s="1"/>
  <c r="B85" i="12"/>
  <c r="C85" i="12" s="1"/>
  <c r="B86" i="12"/>
  <c r="D86" i="12" s="1"/>
  <c r="B87" i="12"/>
  <c r="D87" i="12" s="1"/>
  <c r="B88" i="12"/>
  <c r="D88" i="12" s="1"/>
  <c r="B89" i="12"/>
  <c r="C89" i="12" s="1"/>
  <c r="B90" i="12"/>
  <c r="C90" i="12" s="1"/>
  <c r="B91" i="12"/>
  <c r="D91" i="12" s="1"/>
  <c r="B92" i="12"/>
  <c r="D92" i="12" s="1"/>
  <c r="B93" i="12"/>
  <c r="C93" i="12" s="1"/>
  <c r="B94" i="12"/>
  <c r="C94" i="12" s="1"/>
  <c r="B95" i="12"/>
  <c r="C95" i="12" s="1"/>
  <c r="B96" i="12"/>
  <c r="D96" i="12" s="1"/>
  <c r="B97" i="12"/>
  <c r="C97" i="12" s="1"/>
  <c r="B98" i="12"/>
  <c r="D98" i="12" s="1"/>
  <c r="B99" i="12"/>
  <c r="D99" i="12" s="1"/>
  <c r="B100" i="12"/>
  <c r="D100" i="12" s="1"/>
  <c r="B101" i="12"/>
  <c r="C101" i="12" s="1"/>
  <c r="B102" i="12"/>
  <c r="B103" i="12"/>
  <c r="D103" i="12" s="1"/>
  <c r="B84" i="12"/>
  <c r="D84" i="12" s="1"/>
  <c r="B62" i="12"/>
  <c r="D62" i="12" s="1"/>
  <c r="B63" i="12"/>
  <c r="D63" i="12" s="1"/>
  <c r="B64" i="12"/>
  <c r="C64" i="12" s="1"/>
  <c r="B65" i="12"/>
  <c r="D65" i="12" s="1"/>
  <c r="B66" i="12"/>
  <c r="D66" i="12" s="1"/>
  <c r="B67" i="12"/>
  <c r="D167" i="12" s="1"/>
  <c r="B68" i="12"/>
  <c r="D68" i="12" s="1"/>
  <c r="B69" i="12"/>
  <c r="D69" i="12" s="1"/>
  <c r="B70" i="12"/>
  <c r="C70" i="12" s="1"/>
  <c r="B71" i="12"/>
  <c r="C71" i="12" s="1"/>
  <c r="B72" i="12"/>
  <c r="D72" i="12" s="1"/>
  <c r="B73" i="12"/>
  <c r="D73" i="12" s="1"/>
  <c r="B74" i="12"/>
  <c r="C74" i="12" s="1"/>
  <c r="B75" i="12"/>
  <c r="D75" i="12" s="1"/>
  <c r="B76" i="12"/>
  <c r="C76" i="12" s="1"/>
  <c r="B77" i="12"/>
  <c r="D77" i="12" s="1"/>
  <c r="B78" i="12"/>
  <c r="D78" i="12" s="1"/>
  <c r="B79" i="12"/>
  <c r="D79" i="12" s="1"/>
  <c r="B80" i="12"/>
  <c r="D80" i="12" s="1"/>
  <c r="B61" i="12"/>
  <c r="D61" i="12" s="1"/>
  <c r="B39" i="12"/>
  <c r="D39" i="12" s="1"/>
  <c r="B40" i="12"/>
  <c r="D40" i="12" s="1"/>
  <c r="B41" i="12"/>
  <c r="D41" i="12" s="1"/>
  <c r="B42" i="12"/>
  <c r="C42" i="12" s="1"/>
  <c r="B43" i="12"/>
  <c r="D43" i="12" s="1"/>
  <c r="B44" i="12"/>
  <c r="D44" i="12" s="1"/>
  <c r="B45" i="12"/>
  <c r="D45" i="12" s="1"/>
  <c r="B46" i="12"/>
  <c r="D46" i="12" s="1"/>
  <c r="B47" i="12"/>
  <c r="D47" i="12" s="1"/>
  <c r="B48" i="12"/>
  <c r="C48" i="12" s="1"/>
  <c r="B49" i="12"/>
  <c r="C49" i="12" s="1"/>
  <c r="B50" i="12"/>
  <c r="D50" i="12" s="1"/>
  <c r="B51" i="12"/>
  <c r="D51" i="12" s="1"/>
  <c r="B52" i="12"/>
  <c r="D52" i="12" s="1"/>
  <c r="B53" i="12"/>
  <c r="D53" i="12" s="1"/>
  <c r="B54" i="12"/>
  <c r="C54" i="12" s="1"/>
  <c r="B55" i="12"/>
  <c r="D55" i="12" s="1"/>
  <c r="B56" i="12"/>
  <c r="D56" i="12" s="1"/>
  <c r="B57" i="12"/>
  <c r="C57" i="12" s="1"/>
  <c r="B38" i="12"/>
  <c r="D38" i="12" s="1"/>
  <c r="B16" i="12"/>
  <c r="C16" i="12" s="1"/>
  <c r="B17" i="12"/>
  <c r="D17" i="12" s="1"/>
  <c r="B18" i="12"/>
  <c r="D18" i="12" s="1"/>
  <c r="B19" i="12"/>
  <c r="D19" i="12" s="1"/>
  <c r="B20" i="12"/>
  <c r="C20" i="12" s="1"/>
  <c r="B21" i="12"/>
  <c r="B22" i="12"/>
  <c r="D22" i="12" s="1"/>
  <c r="B23" i="12"/>
  <c r="C23" i="12" s="1"/>
  <c r="B24" i="12"/>
  <c r="D24" i="12" s="1"/>
  <c r="B25" i="12"/>
  <c r="C25" i="12" s="1"/>
  <c r="B26" i="12"/>
  <c r="D26" i="12" s="1"/>
  <c r="B27" i="12"/>
  <c r="D27" i="12" s="1"/>
  <c r="B28" i="12"/>
  <c r="C28" i="12" s="1"/>
  <c r="B29" i="12"/>
  <c r="C29" i="12" s="1"/>
  <c r="B30" i="12"/>
  <c r="D30" i="12" s="1"/>
  <c r="B31" i="12"/>
  <c r="D31" i="12" s="1"/>
  <c r="B32" i="12"/>
  <c r="C32" i="12" s="1"/>
  <c r="B33" i="12"/>
  <c r="D33" i="12" s="1"/>
  <c r="B34" i="12"/>
  <c r="D34" i="12" s="1"/>
  <c r="B15" i="12"/>
  <c r="C15" i="12" s="1"/>
  <c r="C142" i="12"/>
  <c r="D102" i="12"/>
  <c r="C102" i="12"/>
  <c r="D22" i="10"/>
  <c r="D16" i="10"/>
  <c r="C15" i="10"/>
  <c r="C43" i="10"/>
  <c r="C19" i="10"/>
  <c r="C16" i="10"/>
  <c r="D195" i="10"/>
  <c r="E192" i="10"/>
  <c r="D192" i="10"/>
  <c r="E191" i="10"/>
  <c r="D191" i="10"/>
  <c r="E190" i="10"/>
  <c r="D179" i="10"/>
  <c r="E177" i="10"/>
  <c r="D177" i="10"/>
  <c r="D190" i="10"/>
  <c r="E167" i="10"/>
  <c r="D167" i="10"/>
  <c r="C167" i="10"/>
  <c r="C153" i="10"/>
  <c r="C143" i="10"/>
  <c r="E143" i="10"/>
  <c r="E139" i="10"/>
  <c r="D143" i="10"/>
  <c r="C93" i="10"/>
  <c r="E67" i="10"/>
  <c r="D67" i="10"/>
  <c r="C67" i="10"/>
  <c r="E80" i="10"/>
  <c r="D80" i="10"/>
  <c r="C80" i="10"/>
  <c r="E79" i="10"/>
  <c r="D79" i="10"/>
  <c r="C79" i="10"/>
  <c r="E78" i="10"/>
  <c r="D78" i="10"/>
  <c r="C78" i="10"/>
  <c r="E77" i="10"/>
  <c r="D77" i="10"/>
  <c r="C77" i="10"/>
  <c r="E76" i="10"/>
  <c r="D76" i="10"/>
  <c r="C76" i="10"/>
  <c r="E75" i="10"/>
  <c r="D75" i="10"/>
  <c r="C75" i="10"/>
  <c r="E74" i="10"/>
  <c r="D74" i="10"/>
  <c r="C74" i="10"/>
  <c r="E73" i="10"/>
  <c r="D73" i="10"/>
  <c r="C73" i="10"/>
  <c r="E72" i="10"/>
  <c r="D72" i="10"/>
  <c r="C72" i="10"/>
  <c r="E71" i="10"/>
  <c r="D71" i="10"/>
  <c r="C71" i="10"/>
  <c r="E70" i="10"/>
  <c r="D70" i="10"/>
  <c r="C70" i="10"/>
  <c r="E69" i="10"/>
  <c r="D69" i="10"/>
  <c r="C69" i="10"/>
  <c r="E68" i="10"/>
  <c r="D68" i="10"/>
  <c r="C68" i="10"/>
  <c r="E66" i="10"/>
  <c r="D66" i="10"/>
  <c r="C66" i="10"/>
  <c r="E65" i="10"/>
  <c r="D65" i="10"/>
  <c r="C65" i="10"/>
  <c r="E64" i="10"/>
  <c r="D64" i="10"/>
  <c r="C64" i="10"/>
  <c r="D63" i="10"/>
  <c r="C63" i="10"/>
  <c r="D62" i="10"/>
  <c r="C62" i="10"/>
  <c r="E61" i="10"/>
  <c r="D61" i="10"/>
  <c r="C61" i="10"/>
  <c r="E57" i="10"/>
  <c r="D57" i="10"/>
  <c r="C57" i="10"/>
  <c r="E56" i="10"/>
  <c r="D56" i="10"/>
  <c r="C56" i="10"/>
  <c r="E55" i="10"/>
  <c r="D55" i="10"/>
  <c r="C55" i="10"/>
  <c r="E54" i="10"/>
  <c r="D54" i="10"/>
  <c r="C54" i="10"/>
  <c r="E53" i="10"/>
  <c r="D53" i="10"/>
  <c r="C53" i="10"/>
  <c r="E52" i="10"/>
  <c r="D52" i="10"/>
  <c r="C52" i="10"/>
  <c r="E51" i="10"/>
  <c r="D51" i="10"/>
  <c r="C51" i="10"/>
  <c r="E50" i="10"/>
  <c r="D50" i="10"/>
  <c r="C50" i="10"/>
  <c r="E49" i="10"/>
  <c r="D49" i="10"/>
  <c r="C49" i="10"/>
  <c r="E48" i="10"/>
  <c r="D48" i="10"/>
  <c r="C48" i="10"/>
  <c r="E47" i="10"/>
  <c r="D47" i="10"/>
  <c r="C47" i="10"/>
  <c r="E46" i="10"/>
  <c r="D46" i="10"/>
  <c r="C46" i="10"/>
  <c r="E45" i="10"/>
  <c r="D45" i="10"/>
  <c r="C45" i="10"/>
  <c r="E44" i="10"/>
  <c r="D44" i="10"/>
  <c r="C44" i="10"/>
  <c r="E43" i="10"/>
  <c r="D43" i="10"/>
  <c r="E42" i="10"/>
  <c r="D42" i="10"/>
  <c r="C42" i="10"/>
  <c r="E41" i="10"/>
  <c r="D41" i="10"/>
  <c r="C41" i="10"/>
  <c r="E40" i="10"/>
  <c r="D40" i="10"/>
  <c r="C40" i="10"/>
  <c r="E39" i="10"/>
  <c r="D39" i="10"/>
  <c r="C39" i="10"/>
  <c r="E38" i="10"/>
  <c r="D38" i="10"/>
  <c r="C38" i="10"/>
  <c r="E34" i="10"/>
  <c r="D34" i="10"/>
  <c r="C34" i="10"/>
  <c r="E33" i="10"/>
  <c r="D33" i="10"/>
  <c r="C33" i="10"/>
  <c r="E32" i="10"/>
  <c r="D32" i="10"/>
  <c r="C32" i="10"/>
  <c r="E31" i="10"/>
  <c r="D31" i="10"/>
  <c r="C31" i="10"/>
  <c r="E30" i="10"/>
  <c r="D30" i="10"/>
  <c r="C30" i="10"/>
  <c r="E29" i="10"/>
  <c r="D29" i="10"/>
  <c r="C29" i="10"/>
  <c r="E28" i="10"/>
  <c r="D28" i="10"/>
  <c r="C28" i="10"/>
  <c r="E27" i="10"/>
  <c r="D27" i="10"/>
  <c r="C27" i="10"/>
  <c r="E26" i="10"/>
  <c r="D26" i="10"/>
  <c r="C26" i="10"/>
  <c r="E25" i="10"/>
  <c r="D25" i="10"/>
  <c r="C25" i="10"/>
  <c r="D24" i="10"/>
  <c r="C24" i="10"/>
  <c r="E21" i="10"/>
  <c r="C21" i="10"/>
  <c r="E24" i="10"/>
  <c r="E23" i="10"/>
  <c r="D23" i="10"/>
  <c r="C23" i="10"/>
  <c r="E22" i="10"/>
  <c r="C22" i="10"/>
  <c r="E19" i="10"/>
  <c r="E18" i="10"/>
  <c r="C18" i="10"/>
  <c r="E17" i="10"/>
  <c r="D17" i="10"/>
  <c r="C17" i="10"/>
  <c r="E195" i="10"/>
  <c r="C195" i="10"/>
  <c r="E194" i="10"/>
  <c r="D194" i="10"/>
  <c r="C194" i="10"/>
  <c r="E193" i="10"/>
  <c r="D193" i="10"/>
  <c r="C193" i="10"/>
  <c r="C192" i="10"/>
  <c r="C191" i="10"/>
  <c r="C190" i="10"/>
  <c r="E189" i="10"/>
  <c r="D189" i="10"/>
  <c r="C189" i="10"/>
  <c r="E188" i="10"/>
  <c r="D188" i="10"/>
  <c r="C188" i="10"/>
  <c r="E187" i="10"/>
  <c r="D187" i="10"/>
  <c r="C187" i="10"/>
  <c r="E186" i="10"/>
  <c r="D186" i="10"/>
  <c r="C186" i="10"/>
  <c r="E185" i="10"/>
  <c r="D185" i="10"/>
  <c r="C185" i="10"/>
  <c r="E184" i="10"/>
  <c r="D184" i="10"/>
  <c r="C184" i="10"/>
  <c r="E183" i="10"/>
  <c r="D183" i="10"/>
  <c r="C183" i="10"/>
  <c r="E182" i="10"/>
  <c r="D182" i="10"/>
  <c r="C182" i="10"/>
  <c r="E181" i="10"/>
  <c r="D181" i="10"/>
  <c r="C181" i="10"/>
  <c r="C179" i="10"/>
  <c r="E180" i="10"/>
  <c r="D180" i="10"/>
  <c r="C180" i="10"/>
  <c r="E179" i="10"/>
  <c r="E178" i="10"/>
  <c r="D178" i="10"/>
  <c r="C178" i="10"/>
  <c r="C177" i="10"/>
  <c r="E176" i="10"/>
  <c r="D176" i="10"/>
  <c r="C176" i="10"/>
  <c r="E63" i="10"/>
  <c r="E62" i="10"/>
  <c r="D20" i="10"/>
  <c r="D18" i="10"/>
  <c r="D19" i="10"/>
  <c r="E20" i="10"/>
  <c r="C20" i="10"/>
  <c r="G196" i="10"/>
  <c r="E172" i="10"/>
  <c r="D172" i="10"/>
  <c r="C172" i="10"/>
  <c r="E171" i="10"/>
  <c r="D171" i="10"/>
  <c r="C171" i="10"/>
  <c r="E170" i="10"/>
  <c r="D170" i="10"/>
  <c r="C170" i="10"/>
  <c r="E169" i="10"/>
  <c r="D169" i="10"/>
  <c r="C169" i="10"/>
  <c r="E168" i="10"/>
  <c r="D168" i="10"/>
  <c r="C168" i="10"/>
  <c r="E166" i="10"/>
  <c r="D166" i="10"/>
  <c r="C166" i="10"/>
  <c r="E165" i="10"/>
  <c r="D165" i="10"/>
  <c r="C165" i="10"/>
  <c r="E164" i="10"/>
  <c r="D164" i="10"/>
  <c r="C164" i="10"/>
  <c r="E163" i="10"/>
  <c r="D163" i="10"/>
  <c r="C163" i="10"/>
  <c r="E162" i="10"/>
  <c r="D162" i="10"/>
  <c r="C162" i="10"/>
  <c r="E161" i="10"/>
  <c r="D161" i="10"/>
  <c r="C161" i="10"/>
  <c r="E160" i="10"/>
  <c r="D160" i="10"/>
  <c r="C160" i="10"/>
  <c r="E159" i="10"/>
  <c r="D159" i="10"/>
  <c r="C159" i="10"/>
  <c r="E158" i="10"/>
  <c r="D158" i="10"/>
  <c r="C158" i="10"/>
  <c r="E157" i="10"/>
  <c r="D157" i="10"/>
  <c r="C157" i="10"/>
  <c r="E156" i="10"/>
  <c r="D156" i="10"/>
  <c r="C156" i="10"/>
  <c r="E155" i="10"/>
  <c r="D155" i="10"/>
  <c r="C155" i="10"/>
  <c r="E154" i="10"/>
  <c r="D154" i="10"/>
  <c r="C154" i="10"/>
  <c r="E153" i="10"/>
  <c r="D153" i="10"/>
  <c r="G173" i="10"/>
  <c r="E16" i="10"/>
  <c r="E15" i="10"/>
  <c r="D15" i="10"/>
  <c r="E149" i="10"/>
  <c r="D149" i="10"/>
  <c r="C149" i="10"/>
  <c r="E148" i="10"/>
  <c r="D148" i="10"/>
  <c r="C148" i="10"/>
  <c r="E147" i="10"/>
  <c r="D147" i="10"/>
  <c r="C147" i="10"/>
  <c r="E146" i="10"/>
  <c r="D146" i="10"/>
  <c r="C146" i="10"/>
  <c r="E145" i="10"/>
  <c r="D145" i="10"/>
  <c r="C145" i="10"/>
  <c r="E144" i="10"/>
  <c r="D144" i="10"/>
  <c r="C144" i="10"/>
  <c r="E142" i="10"/>
  <c r="D142" i="10"/>
  <c r="C142" i="10"/>
  <c r="E141" i="10"/>
  <c r="D141" i="10"/>
  <c r="C141" i="10"/>
  <c r="E140" i="10"/>
  <c r="D140" i="10"/>
  <c r="C140" i="10"/>
  <c r="D139" i="10"/>
  <c r="C139" i="10"/>
  <c r="E138" i="10"/>
  <c r="D138" i="10"/>
  <c r="C138" i="10"/>
  <c r="E137" i="10"/>
  <c r="D137" i="10"/>
  <c r="C137" i="10"/>
  <c r="E136" i="10"/>
  <c r="D136" i="10"/>
  <c r="C136" i="10"/>
  <c r="E135" i="10"/>
  <c r="D135" i="10"/>
  <c r="C135" i="10"/>
  <c r="E134" i="10"/>
  <c r="D134" i="10"/>
  <c r="C134" i="10"/>
  <c r="E133" i="10"/>
  <c r="D133" i="10"/>
  <c r="C133" i="10"/>
  <c r="E132" i="10"/>
  <c r="D132" i="10"/>
  <c r="C132" i="10"/>
  <c r="E131" i="10"/>
  <c r="D131" i="10"/>
  <c r="C131" i="10"/>
  <c r="E130" i="10"/>
  <c r="D130" i="10"/>
  <c r="C130" i="10"/>
  <c r="E126" i="10"/>
  <c r="D126" i="10"/>
  <c r="C126" i="10"/>
  <c r="E125" i="10"/>
  <c r="D125" i="10"/>
  <c r="C125" i="10"/>
  <c r="E124" i="10"/>
  <c r="D124" i="10"/>
  <c r="C124" i="10"/>
  <c r="E123" i="10"/>
  <c r="D123" i="10"/>
  <c r="C123" i="10"/>
  <c r="E122" i="10"/>
  <c r="D122" i="10"/>
  <c r="C122" i="10"/>
  <c r="E121" i="10"/>
  <c r="D121" i="10"/>
  <c r="C121" i="10"/>
  <c r="E120" i="10"/>
  <c r="D120" i="10"/>
  <c r="C120" i="10"/>
  <c r="E119" i="10"/>
  <c r="D119" i="10"/>
  <c r="C119" i="10"/>
  <c r="E118" i="10"/>
  <c r="D118" i="10"/>
  <c r="C118" i="10"/>
  <c r="E117" i="10"/>
  <c r="D117" i="10"/>
  <c r="C117" i="10"/>
  <c r="E116" i="10"/>
  <c r="D116" i="10"/>
  <c r="C116" i="10"/>
  <c r="E115" i="10"/>
  <c r="D115" i="10"/>
  <c r="C115" i="10"/>
  <c r="E114" i="10"/>
  <c r="D114" i="10"/>
  <c r="C114" i="10"/>
  <c r="E113" i="10"/>
  <c r="D113" i="10"/>
  <c r="C113" i="10"/>
  <c r="E112" i="10"/>
  <c r="D112" i="10"/>
  <c r="C112" i="10"/>
  <c r="E111" i="10"/>
  <c r="D111" i="10"/>
  <c r="C111" i="10"/>
  <c r="E110" i="10"/>
  <c r="D110" i="10"/>
  <c r="C110" i="10"/>
  <c r="E109" i="10"/>
  <c r="D109" i="10"/>
  <c r="C109" i="10"/>
  <c r="E108" i="10"/>
  <c r="D108" i="10"/>
  <c r="C108" i="10"/>
  <c r="E107" i="10"/>
  <c r="D107" i="10"/>
  <c r="C107" i="10"/>
  <c r="E103" i="10"/>
  <c r="D103" i="10"/>
  <c r="C103" i="10"/>
  <c r="E102" i="10"/>
  <c r="D102" i="10"/>
  <c r="C102" i="10"/>
  <c r="E101" i="10"/>
  <c r="D101" i="10"/>
  <c r="C101" i="10"/>
  <c r="E100" i="10"/>
  <c r="D100" i="10"/>
  <c r="C100" i="10"/>
  <c r="E99" i="10"/>
  <c r="D99" i="10"/>
  <c r="C99" i="10"/>
  <c r="E98" i="10"/>
  <c r="D98" i="10"/>
  <c r="C98" i="10"/>
  <c r="E97" i="10"/>
  <c r="D97" i="10"/>
  <c r="C97" i="10"/>
  <c r="E96" i="10"/>
  <c r="D96" i="10"/>
  <c r="C96" i="10"/>
  <c r="E95" i="10"/>
  <c r="D95" i="10"/>
  <c r="C95" i="10"/>
  <c r="E94" i="10"/>
  <c r="D94" i="10"/>
  <c r="C94" i="10"/>
  <c r="E93" i="10"/>
  <c r="D93" i="10"/>
  <c r="E92" i="10"/>
  <c r="D92" i="10"/>
  <c r="C92" i="10"/>
  <c r="E91" i="10"/>
  <c r="D91" i="10"/>
  <c r="C91" i="10"/>
  <c r="E90" i="10"/>
  <c r="D90" i="10"/>
  <c r="C90" i="10"/>
  <c r="E89" i="10"/>
  <c r="D89" i="10"/>
  <c r="C89" i="10"/>
  <c r="E88" i="10"/>
  <c r="D88" i="10"/>
  <c r="C88" i="10"/>
  <c r="E87" i="10"/>
  <c r="D87" i="10"/>
  <c r="C87" i="10"/>
  <c r="E86" i="10"/>
  <c r="D86" i="10"/>
  <c r="C86" i="10"/>
  <c r="E85" i="10"/>
  <c r="D85" i="10"/>
  <c r="C85" i="10"/>
  <c r="E84" i="10"/>
  <c r="D84" i="10"/>
  <c r="C84" i="10"/>
  <c r="G150" i="10"/>
  <c r="G127" i="10"/>
  <c r="G104" i="10"/>
  <c r="G81" i="10"/>
  <c r="G35" i="10"/>
  <c r="G58" i="10"/>
  <c r="C44" i="12" l="1"/>
  <c r="C170" i="12"/>
  <c r="C183" i="12"/>
  <c r="D189" i="12"/>
  <c r="C134" i="12"/>
  <c r="D133" i="12"/>
  <c r="D64" i="12"/>
  <c r="C146" i="12"/>
  <c r="C184" i="12"/>
  <c r="D95" i="12"/>
  <c r="C145" i="12"/>
  <c r="D161" i="12"/>
  <c r="C165" i="12"/>
  <c r="C113" i="12"/>
  <c r="D76" i="12"/>
  <c r="D126" i="12"/>
  <c r="C154" i="12"/>
  <c r="C185" i="12"/>
  <c r="D166" i="12"/>
  <c r="D32" i="12"/>
  <c r="D23" i="12"/>
  <c r="D94" i="12"/>
  <c r="D97" i="12"/>
  <c r="D85" i="12"/>
  <c r="D108" i="12"/>
  <c r="C51" i="12"/>
  <c r="C158" i="12"/>
  <c r="D70" i="12"/>
  <c r="D28" i="12"/>
  <c r="C77" i="12"/>
  <c r="C132" i="12"/>
  <c r="D29" i="12"/>
  <c r="D93" i="12"/>
  <c r="C56" i="12"/>
  <c r="D144" i="12"/>
  <c r="C65" i="12"/>
  <c r="D195" i="12"/>
  <c r="C38" i="12"/>
  <c r="D155" i="12"/>
  <c r="D186" i="12"/>
  <c r="C67" i="12"/>
  <c r="D149" i="12"/>
  <c r="C84" i="12"/>
  <c r="D48" i="12"/>
  <c r="C188" i="12"/>
  <c r="C17" i="12"/>
  <c r="C50" i="12"/>
  <c r="D117" i="12"/>
  <c r="D148" i="12"/>
  <c r="D90" i="12"/>
  <c r="C96" i="12"/>
  <c r="C177" i="12"/>
  <c r="C176" i="12"/>
  <c r="D71" i="12"/>
  <c r="C33" i="12"/>
  <c r="D119" i="12"/>
  <c r="C138" i="12"/>
  <c r="C18" i="12"/>
  <c r="C120" i="12"/>
  <c r="C156" i="12"/>
  <c r="C52" i="12"/>
  <c r="C19" i="12"/>
  <c r="C39" i="12"/>
  <c r="C171" i="12"/>
  <c r="C109" i="12"/>
  <c r="D20" i="12"/>
  <c r="C61" i="12"/>
  <c r="C121" i="12"/>
  <c r="C40" i="12"/>
  <c r="D169" i="12"/>
  <c r="D89" i="12"/>
  <c r="D130" i="12"/>
  <c r="D159" i="12"/>
  <c r="D16" i="12"/>
  <c r="C91" i="12"/>
  <c r="C21" i="12"/>
  <c r="C30" i="12"/>
  <c r="D42" i="12"/>
  <c r="D54" i="12"/>
  <c r="D67" i="12"/>
  <c r="C79" i="12"/>
  <c r="D101" i="12"/>
  <c r="C125" i="12"/>
  <c r="D157" i="12"/>
  <c r="C178" i="12"/>
  <c r="D74" i="12"/>
  <c r="D124" i="12"/>
  <c r="C43" i="12"/>
  <c r="C55" i="12"/>
  <c r="C68" i="12"/>
  <c r="C92" i="12"/>
  <c r="D114" i="12"/>
  <c r="D136" i="12"/>
  <c r="C168" i="12"/>
  <c r="C190" i="12"/>
  <c r="C162" i="12"/>
  <c r="C112" i="12"/>
  <c r="C22" i="12"/>
  <c r="C31" i="12"/>
  <c r="C80" i="12"/>
  <c r="C137" i="12"/>
  <c r="C24" i="12"/>
  <c r="D131" i="12"/>
  <c r="D123" i="12"/>
  <c r="C69" i="12"/>
  <c r="C103" i="12"/>
  <c r="C62" i="12"/>
  <c r="C73" i="12"/>
  <c r="C143" i="12"/>
  <c r="D111" i="12"/>
  <c r="C179" i="12"/>
  <c r="C191" i="12"/>
  <c r="C180" i="12"/>
  <c r="C192" i="12"/>
  <c r="C187" i="12"/>
  <c r="C193" i="12"/>
  <c r="C182" i="12"/>
  <c r="C194" i="12"/>
  <c r="C181" i="12"/>
  <c r="D160" i="12"/>
  <c r="D172" i="12"/>
  <c r="D163" i="12"/>
  <c r="C164" i="12"/>
  <c r="C153" i="12"/>
  <c r="C139" i="12"/>
  <c r="D141" i="12"/>
  <c r="C140" i="12"/>
  <c r="C135" i="12"/>
  <c r="C147" i="12"/>
  <c r="C118" i="12"/>
  <c r="C115" i="12"/>
  <c r="C116" i="12"/>
  <c r="C110" i="12"/>
  <c r="C122" i="12"/>
  <c r="D107" i="12"/>
  <c r="C86" i="12"/>
  <c r="C98" i="12"/>
  <c r="C87" i="12"/>
  <c r="C99" i="12"/>
  <c r="C88" i="12"/>
  <c r="C100" i="12"/>
  <c r="C63" i="12"/>
  <c r="C75" i="12"/>
  <c r="C66" i="12"/>
  <c r="C72" i="12"/>
  <c r="C78" i="12"/>
  <c r="C45" i="12"/>
  <c r="C41" i="12"/>
  <c r="C47" i="12"/>
  <c r="C53" i="12"/>
  <c r="D49" i="12"/>
  <c r="D57" i="12"/>
  <c r="C46" i="12"/>
  <c r="D25" i="12"/>
  <c r="C26" i="12"/>
  <c r="C27" i="12"/>
  <c r="C34" i="12"/>
  <c r="D15" i="12"/>
  <c r="G244" i="10"/>
</calcChain>
</file>

<file path=xl/sharedStrings.xml><?xml version="1.0" encoding="utf-8"?>
<sst xmlns="http://schemas.openxmlformats.org/spreadsheetml/2006/main" count="749" uniqueCount="285">
  <si>
    <t>Minimum Quality Standard</t>
  </si>
  <si>
    <t xml:space="preserve">Propane Tank Vegetation Clearance </t>
  </si>
  <si>
    <t>*Relocate exposed firewood piles located in Zone 1 which extends five to thirty feet (30 ft.) from each structure that are not completely covered in a fire-resistant material in accordance with PRC 4291
*Firewood will be located a minimum of 30 feet from the primary structure. 
*Firewood piles will also be located 30 feet away from adjacent residences, accessory buildings, fences and other miscellaneous structures.</t>
  </si>
  <si>
    <t xml:space="preserve">*Remove exposed firewood located in Zone 1 which extends five to thirty feet (30 ft.) from each structure and from the property. 
*All combustible material removed from the project site will be disposed at an approved facility.  </t>
  </si>
  <si>
    <t>*Vegetation Removal within Zone 1 which extends five to thirty feet (30 ft.) from each structure.   
*Vegetation horizontal or vertical separation distances shall be incompliance with the Board of Forestry General Guidelines for Creating Defensible Space (Appendix A), Reduced Fuel Zone: Fuel Separation Guidelines and  Plant Spacing Guidelines table. 
*Groups of vegetation (numerous plants growing together less than 10 feet in total foliage width) may be treated as a single plant.
*Vegetation removal will only be performed on the designated property. Property boundary delineations will be identified prior to the initiation of work. If flagging is required, the property boundary will be identified in red flagging. 
*It is the responsibility of the contractor to adhere to local ordinances regulating vegetation removal and to obtaining applicable permits. 
*Vegetation stems/stobs/stumps will be removed to ground level.  
*Areas with equipment or work exclusions will be flagged prior to the initiation of work. Watershed and Lake Protection Zones (WLPZ) delineations will be identified with blue and white stripe flagging with “Watercourse and Lake Protection Zone” black print. Equipment Exclusion Zone delineations will be identified with yellow and white stripe flagging with “Equipment Exclusion Zone” black print.
*All vegetation removed from the project site will be disposed at an approved facility.  
*Vegetation chipped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t>
  </si>
  <si>
    <t>*Vegetation Removal within Zone 2 which extends from thirty feet (30 ft.) to one hundred feet (100 ft.) from each structure, but not beyond the property line.  
*Vegetation horizontal or vertical separation distances shall be incompliance with the Board of Forestry General Guidelines for Creating Defensible Space (Appendix A), Reduced Fuel Zone: Fuel Separation Guidelines and Plant Spacing Guidelines table. 
*Groups of vegetation (numerous plants growing together less than 10 feet in total foliage width) may be treated as a single plant.
*vegetation removal will only be performed on the designated property. Property boundary delineations will be identified prior to the initiation of work. If flagging is required, the property boundary will be identified in red flagging. 
*It is the responsibility of the contractor to adhere to local ordinances regulating vegetation removal and to obtaining applicable permits. 
*Vegetation will be removed to ground level.  
*Areas with equipment or work exclusions will be flagged prior to the initiation of work. Watershed and Lake Protection Zones (WLPZ) delineations will be identified with blue and white stripe flagging with “Watercourse and Lake Protection Zone” black print. Equipment Exclusion Zone delineations will be identified with yellow and white stripe flagging with “Equipment Exclusion Zone” black print.
*All vegetation removed from the project site will be disposed at an approved facility.  
*Vegetation chipped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t>
  </si>
  <si>
    <t xml:space="preserve">*Tree felling for designated trees within Zone 0 which extends five feet (5 ft.) from each structure or, if applicable, an attached deck.
*Tree felling will only be performed on the designated property. Property boundary delineations will be identified prior to the initiation of work. If flagging is required, the property boundary will be identified in red flagging. 
*It is the responsibility of the contractor to adhere to local ordinances regulating tree removal and to obtaining applicable permits. 
*Trees designated for removal will be marked with blue tracer paint. Designated trees will have a painted highly visible attention band 2” wide at eye level. The attention mark will be visible from 360 degrees and from at least 50 feet. Cut trees will also have two painted stump marks on all marked trees. The stump marks shall be placed in the furrows of the bark at ground level on the downhill and uphill sides of the trees. Stump marks will touch the ground and be at least 2” wide.
*Tree stumps will be removed to ground level (See Stump Removal MQS). 
*Areas with equipment or work exclusions will be flagged prior to the initiation of work. Watershed and Lake Protection Zones (WLPZ) delineations will be identified with blue and white stripe flagging with “Watercourse and Lake Protection Zone” black print. Equipment Exclusion Zone delineations will be identified with yellow and white stripe flagging with “Equipment Exclusion Zone” black print.
*All vegetation removed from the project site will be disposed at an approved facility.  
*Vegetation chipped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*The contractor will be responsible for the safe operation around utilities. The contractor will be responsible for contacting the Underground Service Alert https://www.california811.org/ to assure all utilities will be avoided during site preparation and construction.
*The contractor shall utilize qualified tree workers as described in Title 8 California Code of Regulations Section 3420(b). The contractor shall comply with applicable requirements for tree workers identified in Title 8 California Code of Regulations for Tree Work, Maintenance or Removal including sections 3420-3427 &amp; 3458. The contract shall also abide by other requirements in Title 8 California Code of Regulations including, section 2940,2 (Clearances from high-voltage power lines), 3203 (Injury and Illness Prevention), 3328 (Machinery and equipment), 3380 (Personal Protective Devices), 3395 (Heat Illness Prevention), and 3648 (Fall protection). For additional information see the Cal/OSHA Tree Work Safety Guide. </t>
  </si>
  <si>
    <t xml:space="preserve">*Tree trimming within Zone 0 which extends five feet (5 ft.) from each structure or, if applicable, an attached deck.
*Remove all live and dead tree branches 10 feet above the roof and 10 feet away from chimneys and stovepipe outlets. Remove all live or dead branches or ladder fuels within five feet (5 ft.) of the sides of the structure in Zone 0.
*It is the responsibility of the contractor adhere to local ordnances regulating tree trimming and  to obtaining applicable permits. 
*All vegetation  removed from the project site will be disposed at an approved facility.  
*Vegetation chipped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*The contractor will be responsible for the safe operation around utilities. The contractor will be responsible for contacting the Underground Service Alert https://www.california811.org/ to assure all utilities will be avoided during site preparation and construction.
*The contractor shall utilize qualified tree workers as described in Title 8 California Code of Regulations Section 3420(b). The contractor shall comply with applicable requirements for tree workers identified in Title 8 California Code of Regulations for Tree Work, Maintenance or Removal including sections 3420-3427 &amp; 3458. The contract shall also abide by other requirements in Title 8 California Code of Regulations including, section 2940,2 (Clearances from high-voltage power lines), 3203 (Injury and Illness Prevention), 3328 (Machinery and equipment), 3380 (Personal Protective Devices), 3395 (Heat Illness Prevention), and 3648 (Fall protection). For additional information see the Cal/OSHA Tree Work Safety Guide. </t>
  </si>
  <si>
    <t xml:space="preserve">*Tree limbing within Zone 1 which extends five to thirty feet (30 ft.) from each structure or property line, whichever comes first. 
*Lower limbs of trees will be limbed/pruned to at least 6 feet up to 15 feet (or the lower 1/3 branches for small trees).
*It is the responsibility of the contractor adhere to local ordnances regulating tree trimming and  to obtaining applicable permits. 
*All vegetation  removed from the project site will be disposed at an approved facility.  
*Vegetation chipped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*The contractor will be responsible for the safe operation around utilities. The contractor will be responsible for contacting the Underground Service Alert https://www.california811.org/ to assure all utilities will be avoided during site preparation and construction.
*The contractor shall utilize qualified tree workers as described in Title 8 California Code of Regulations Section 3420(b). The contractor shall comply with applicable requirements for tree workers identified in Title 8 California Code of Regulations for Tree Work, Maintenance or Removal including sections 3420-3427 &amp; 3458. The contract shall also abide by other requirements in Title 8 California Code of Regulations including, section 2940,2 (Clearances from high-voltage power lines), 3203 (Injury and Illness Prevention), 3328 (Machinery and equipment), 3380 (Personal Protective Devices), 3395 (Heat Illness Prevention), and 3648 (Fall protection). For additional information see the Cal/OSHA Tree Work Safety Guide. </t>
  </si>
  <si>
    <t xml:space="preserve">*Tree felling for designated trees within Zone 2 which extends from thirty feet (30 ft.) to one hundred feet (100 ft.) from each structure, but not beyond the property line. 
*Tree separation distances shall be incompliance with the Board of Forestry General Guidelines for Creating Defensible Space (Appendix A), Reduced Fuel Zone: Fuel Separation guidelines and  Plant Spacing Guidelines table. 
*Tree felling will only be performed on the designated property. Property boundary delineations will be identified prior to the initiation of work. If flagging is required, the property boundary will be identified in red flagging. 
*It is the responsibility of the contractor to adhere to local ordinances regulating tree removal and to obtaining applicable permits. 
*Trees designated for removal will be marked with blue tracer paint. Designated trees will have a painted highly visible attention band 2” wide at eye level. The attention mark will be visible from 360 degrees and from at least 50 feet. Cut trees will also have two painted stump marks on all marked trees. The stump marks shall be placed in the furrows of the bark at ground level on the downhill and uphill sides of the trees. Stump marks will touch the ground and be at least 2” wide. 
*Tree stumps will be removed to ground level. 
*Areas with equipment or work exclusions will be flagged prior to the initiation of work. Watershed and Lake Protection Zones (WLPZ) delineations will be identified with blue and white stripe flagging with “Watercourse and Lake Protection Zone” black print. Equipment Exclusion Zone delineations will be identified with yellow and white stripe flagging with “Equipment Exclusion Zone” black print.
*All vegetation removed from the project site will be disposed at an approved facility.  
*Vegetation chipped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*The contractor will be responsible for the safe operation around utilities. The contractor will be responsible for contacting the Underground Service Alert https://www.california811.org/ to assure all utilities will be avoided during site preparation and construction.
*The contractor shall utilize qualified tree workers as described in Title 8 California Code of Regulations Section 3420(b). The contractor shall comply with applicable requirements for tree workers identified in Title 8 California Code of Regulations for Tree Work, Maintenance or Removal including sections 3420-3427 &amp; 3458. The contract shall also abide by other requirements in Title 8 California Code of Regulations including, section 2940,2 (Clearances from high-voltage power lines), 3203 (Injury and Illness Prevention), 3328 (Machinery and equipment), 3380 (Personal Protective Devices), 3395 (Heat Illness Prevention), and 3648 (Fall protection). For additional information see the Cal/OSHA Tree Work Safety Guide. </t>
  </si>
  <si>
    <t xml:space="preserve">*Tree limbing within Zone 2 which extends from thirty feet (30 ft.) to one hundred feet (100 ft.) from each structure. 
*Lower limbs of trees will be limbed/pruned to at least 6 feet up to 15 feet (or the lower 1/3 branches for small trees).
*It is the responsibility of the contractor adhere to local ordnances regulating tree trimming and  to obtaining applicable permits. 
*All vegetation  removed from the project site will be disposed at an approved facility.  
*Vegetation chipped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*The contractor will be responsible for the safe operation around utilities. The contractor will be responsible for contacting the Underground Service Alert https://www.california811.org/ to assure all utilities will be avoided during site preparation and construction.
*The contractor shall utilize qualified tree workers as described in Title 8 California Code of Regulations Section 3420(b). The contractor shall comply with applicable requirements for tree workers identified in Title 8 California Code of Regulations for Tree Work, Maintenance or Removal including sections 3420-3427 &amp; 3458. The contract shall also abide by other requirements in Title 8 California Code of Regulations including, section 2940,2 (Clearances from high-voltage power lines), 3203 (Injury and Illness Prevention), 3328 (Machinery and equipment), 3380 (Personal Protective Devices), 3395 (Heat Illness Prevention), and 3648 (Fall protection). For additional information see the Cal/OSHA Tree Work Safety Guide. </t>
  </si>
  <si>
    <t>*Installation of a hardscape in Zone 0 which extends five feet (5 ft.) from each structure or, if applicable, an attached deck.
*The contractor will prepare a hardscaping site plan that include all areas around the structure including any attached decks. The site plan will include:
1) Procedures for avoiding utilities. The contractor will be responsible for contacting the Underground Service Alert https://www.california811.org/ to assure all utilities will be avoided during site preparation and construction.
2) Procedures for securing existing irrigation lines. 
4) Guidelines for obtaining compliance with ground sloping requirements as required by CBC Chapter 18 Soils and Foundations, Section 1804.4 Site Grading.
5) The installation of a permeable weed barrier and hardscaping material.</t>
  </si>
  <si>
    <t xml:space="preserve">*Tree felling for designated trees within Zone 1 which extends five to thirty feet (30 ft.) from each structure or property line, whichever comes first. 
*Tree horizonal separation distances shall be incompliance with the Board of Forestry General Guidelines for Creating Defensible Space (Appendix A), Reduced Fuel Zone: Fuel Separation Guidelines and  Plant Spacing Guidelines table.
*Tree or vegetation vertical separation distances shall be incompliance with the Board of Forestry General Guidelines for Creating Defensible Space (Appendix A), Reduced Fuel Zone: Fuel Separation Guidelines and  Plant Spacing Guidelines table.
*Tree felling will only be performed on the designated property. Property boundary delineations will be identified prior to the initiation of work. If flagging is required, the property boundary will be identified in red flagging. 
 *It is the responsibility of the contractor to adhere to local ordinances regulating tree removal and to obtaining applicable permits. 
*Trees designated for removal will be marked with blue tracer paint. Designated trees will have a painted highly visible attention band 2” wide at eye level. The attention mark will be visible from 360 degrees and from at least 50 feet. Cut trees will also have two painted stump marks on all marked trees. The stump marks shall be placed in the furrows of the bark at ground level on the downhill and uphill sides of the trees. Stump marks will touch the ground and be at least 2” wide. 
*Tree stumps will be removed to ground level. 
*Areas with equipment or work exclusions will be flagged prior to the initiation of work. Watershed and Lake Protection Zones (WLPZ) delineations will be identified with blue and white stripe flagging with “Watercourse and Lake Protection Zone” black print. Equipment Exclusion Zone delineations will be identified with yellow and white stripe flagging with “Equipment Exclusion Zone” black print.
*All vegetation removed from the project site will be disposed at an approved facility.  
*Vegetation chipped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*The contractor will be responsible for the safe operation around utilities. The contractor will be responsible for contacting the Underground Service Alert https://www.california811.org/ to assure all utilities will be avoided during site preparation and construction.
*The contractor shall utilize qualified tree workers as described in Title 8 California Code of Regulations Section 3420(b). The contractor shall comply with applicable requirements for tree workers identified in Title 8 California Code of Regulations for Tree Work, Maintenance or Removal including sections 3420-3427 &amp; 3458. The contract shall also abide by other requirements in Title 8 California Code of Regulations including, section 2940,2 (Clearances from high-voltage power lines), 3203 (Injury and Illness Prevention), 3328 (Machinery and equipment), 3380 (Personal Protective Devices), 3395 (Heat Illness Prevention), and 3648 (Fall protection). For additional information see the Cal/OSHA Tree Work Safety Guide. </t>
  </si>
  <si>
    <t>*Cutting of Annual Grasses and Forbs in Zone 2 which extends from thirty feet (30 ft.) to one hundred feet (100 ft.) from each structure
*Annual Grasses and Forbs will be mowed or cut and should not exceed 4 inches in height. If there area areas that need to be retained to a height not to exceed 18 inches above the ground, where necessary to stabilize the soil and prevent erosion, the areas will be flagged prior to the initiation of work.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t>
  </si>
  <si>
    <t xml:space="preserve">*Vegetation removal from Zone 0 which extends five feet (5 ft.) from each structure or, if applicable, an attached deck. 
*Remove all living, dead or dying grass, including grass lawns, herbaceous ground covers, plants, shrubs and bushes within Zone 0 including underneath decks, balconies, or stairs. 
*All vegetation  removed from the project site will be disposed at an approved facility.  
*Vegetation chipped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*The contractor will be responsible for the safe operation around utilities. The contractor will be responsible for contacting the Underground Service Alert https://www.california811.org/ to assure all utilities will be avoided during site preparation and construction.
</t>
  </si>
  <si>
    <t>*Vegetation clearance around a propane tank shall comply with 14 CCR § 1299.03 (c)(1) and CFC Chapter 61 - Liquified Petroleum Gases, Section 6107.3 Clearance to Combustibles: Weeds, grass, brush, trash and other combustible materials shall be kept not less than 10 feet (3048 mm) from LP-gas tanks or containers.</t>
  </si>
  <si>
    <t>*Outbuildings shall have 10 feet of clearance to bare mineral soil and no flammable vegetation for an additional 10 feet around their exterior, pursuant to 14 CCR § 1299.03(c)(1).</t>
  </si>
  <si>
    <t>*Stumps or logs located within Zone 2 which extends five to thirty feet (30 ft.) to one hundred feet (100 ft) from each structure, but not beyond the property line.
*Stumps shall be removed, cut or mulched down to ground level.
*All vegetation  removed from the project site will be disposed at an approved facility.  
*Stump material deposited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t>
  </si>
  <si>
    <t>*Stumps or logs located within Zone 1 which extends five to thirty feet (30 ft.) from each structure. 
*Stumps or logs shall be removed, cut or mulched down to ground level.
*All vegetation  removed from the project site will be disposed at an approved facility.  
*Stump material deposited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t>
  </si>
  <si>
    <t xml:space="preserve">*Removal of leaves, needles or other vegetation on roofs, gutters, decks, porches, stairways in compliance with PRC § 4291 (a)(4) or GC Section 51182 (a)(4) and 14 CCR § 1299.03(a)(1) or equivalent local ordinance.
*No equipment shall be used that will damage existing building components. 
*All vegetation  removed from the project site will be disposed at an approved facility.  
*Vegetation chipped on site may only be distributed in Zone 2 and only to a permitted depth of 3 inches. Zone 2 extends from thirty feet (30 ft.) to one hundred feet (100 ft.) from each structure. </t>
  </si>
  <si>
    <t>*Relocate exposed firewood piles located in Zone 0 that are not completely covered in a fire-resistant material in accordance with PRC 4291 (e)(1) or GC Section 51182 (c)(1) and 14 CCR § 1299 .03(a)(3) or equivalent local ordinance.
*Firewood will be relocated a minimum of 30 feet from the primary structure. 
*Firewood piles will also be located 30 feet away from adjacent residences, accessory buildings, fences and other miscellaneous structures.</t>
  </si>
  <si>
    <t xml:space="preserve">*Remove exposed firewood located in Zone 0 and from the property. This is an alternative method of compliance with PRC 4291 (e)(1) or GC Section 51182 (c)(1) and 14 CCR § 1299 .03(a)(3) or equivalent local ordinance.
*All combustible material removed from the project site will be disposed at an approved facility.  </t>
  </si>
  <si>
    <t>*Cutting of Annual Grasses and Forbs in Zone 1 which extends five to thirty feet (30 ft.) from each structure in compliance with PRC 4291 (e)(1) or GC Section 51182 (c)(1) and 14 CCR § 1299 .03(a)(1) or equivalent local ordinance.
*Annual Grasses and Forbs will be mowed or cut and should not exceed 4 inches in height. If there area areas that need to be retained to a height not to exceed 18 inches above the ground, where necessary to stabilize the soil and prevent erosion, the areas will be identified to the contractor and flagged prior to the initiation of work.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t>
  </si>
  <si>
    <t>Retrofit Description</t>
  </si>
  <si>
    <t>Section 705A Roofing</t>
  </si>
  <si>
    <t>Section 706A Vents</t>
  </si>
  <si>
    <t>Section 707A Exterior Covering</t>
  </si>
  <si>
    <t>Section 708A Exterior Windows, Skylights and Doors</t>
  </si>
  <si>
    <t>Section 709A Decking</t>
  </si>
  <si>
    <t>Section 710A Accessory Buildings and Miscellaneous Structures</t>
  </si>
  <si>
    <t>California Building Code</t>
  </si>
  <si>
    <t>California Residential Code</t>
  </si>
  <si>
    <t>Sort Order</t>
  </si>
  <si>
    <t xml:space="preserve">The Zone 1 "Firewood Relocation" treatment involves moving combustible firewood a safe distance away from structures to limit direct flame contact or radiant heat exposure. Firewood piles can still be sources of embers. </t>
  </si>
  <si>
    <t xml:space="preserve">The Zone 1 "Firewood Removal" treatment involves removing combustible firewood piles from the property to eliminate direct flame exposure, radiant heat exposure or embers exposure to structures. </t>
  </si>
  <si>
    <t>The Zone 0 "Tree Felling" mitigation measure is intended to remove trees that are within Zone 0 which extends five feet (5 ft.) from each structure or, if applicable, an attached deck.</t>
  </si>
  <si>
    <t xml:space="preserve">The Zone 0 "Hardscaping" mitigation measure involves removing all ground cover and combustibles and then installing a non combustible ground covering to provide a minimum of 5 feet of clearance around the sides of a structure or, if applicable, an attached deck. Non combustible hardscaping limits direct flame contact, radiant heat exposure and eliminates combustibles that can be impacted by embers. </t>
  </si>
  <si>
    <t>The Zone 0 "Tree Limbing" mitigation measure includes remove all live and dead tree branches five feet (5 ft.) of the sides of the structure, 10 feet above the roof and 10 feet away from chimneys and stovepipe outlets. Removing live and dead branches near a structure reduces direct flame contact, radiant heat exposure and embers.</t>
  </si>
  <si>
    <t xml:space="preserve">The Zone 0 "Firewood Relocation" treatment involves moving combustible firewood a safe distance away from structures to limit direct flame contact or radiant heat exposure. Firewood piles can still be sources of embers. </t>
  </si>
  <si>
    <t xml:space="preserve">The Zone 0 "Firewood Removal" treatment involves removing combustible firewood piles from the property to eliminate direct flame exposure, radiant heat exposure or embers exposure to structures. </t>
  </si>
  <si>
    <t xml:space="preserve">The "Propane Tank Clearance" mitigation measure is utilized for areas within 10 feet from propane tanks or containers and includes removing weeds, grass, brush, trash and other combustible materials.  These combustible materials can expose propane tanks to direct flame contact, radiant heat exposure or embers. </t>
  </si>
  <si>
    <t xml:space="preserve">The "Roof Combustible Material Removal" mitigation measure includes removing all accumulated debris from the roof covering, roof valleys, wall intersections and gutters. Accumulated debris are susceptible to embers and direct flame contact and when ignited can expose combustible building components. </t>
  </si>
  <si>
    <t>Section 701A Scope, Purpose and Application</t>
  </si>
  <si>
    <t xml:space="preserve">Zone 1 extends thirty feet (30 ft.) out from each “Building or Structure,” or to the property line, whichever comes first. The goal of the Defensible Space, Zone 1 is to provide a firebreak around a building or structure by removing and clearing away all flammable vegetation and other combustible growth that could ignite the building or structure. The Zone 1, “Annual Grasses and Forbs Modification" mitigation measure is utilized for the cutting of annual grasses or forbes located in Zone 1 to remove this fuel from carrying fire toward a structure or adjacent combustibles or vegetation. </t>
  </si>
  <si>
    <t>Zone 1 extends thirty feet (30 ft.) out from each “Building or Structure,” or to the property line, whichever comes first. The goal of the Defensible Space, Zone 1 is to provide a firebreak around a building or structure by removing and clearing away all flammable vegetation and other combustible growth that could ignite the building or structure. There are some accommodations for retaining single trees or small groups of vegetation that are well-pruned, maintained and spaced. The Zone 1, "Tree Limbing" mitigation measure is utilized for the removal or pruning of all live and dead tree branches within five feet (5 ft.) of the sides, 10 feet above the roof and 10 feet away from chimneys and stovepipe of any structure within Zone 1 and for breaking up the fuel continuity of trees in Zone 1. This mitigation measure also references the General Guidelines for Creating Defensible Space, Plant Spacing Guidelines for. These guidelines describe desired minimum vertical clearance between lower limbs of aerial fuels and the nearest surface plants or shrubs. Vertical clearance removes ladder fuels and helps prevent a fire from moving from the shorter fuels to the taller fuels.</t>
  </si>
  <si>
    <t>Zone 2” extends from thirty feet (30 ft.) to one hundred feet (100 ft.) from each “Building or Structure,” but not beyond the property line. The goal of the Defensible Space, Zone 2 is to reduced fuel loading with the intent of reducing fire intensity prior to impacting Zone 1. The Zone 2, “Tree Felling" mitigation measure is utilized to remove dead or dying hazard trees or for breaking up the continuity of living trees. This mitigation measure references the General Guidelines for Creating Defensible Space, Plant Spacing Guidelines. These guidelines describe the desired minimum horizontal spacing from edge of one tree canopy to the edge of the next. Horizontal clearance helps stop the spread of fire from one fuel to the next.</t>
  </si>
  <si>
    <t>Zone 2 extends from thirty feet (30 ft.) to one hundred feet (100 ft.) from each “Building or Structure,” but not beyond the property line. The goal of the Defensible Space, Zone 2 is to reduce fuel loading with the intent of reducing fire intensity prior to impacting Zone 1. The Zone 2, “Vegetation Removal/Modification” mitigation measure is utilized for the removal of all dead or dying plants and shrubs and for breaking up the continuity of living plant or shrubs. This mitigation measure references the General Guidelines for Creating Defensible Space, Plant Spacing Guidelines. These guidelines outline defensible space measures for providing horizontal separation between trees and shrubs and an option for a continuous tree canopy. These guidelines also describe desired minimum vertical clearance between lower limbs of aerial fuels and the nearest surface plants or shrubs. Vertical clearance removes ladder fuels and helps prevent a fire from moving from the shorter fuels to the taller fuels. The guidelines also describe the desired minimum horizontal spacing between edges of living plants or shrubs. Horizontal clearance helps stop the spread of fire from one fuel to the next.</t>
  </si>
  <si>
    <t>Section 701A.3 Application</t>
  </si>
  <si>
    <t>Section 701A.4 Inspection and Certification</t>
  </si>
  <si>
    <t>Section 701A.5 Vegetation Management Compliance</t>
  </si>
  <si>
    <t>Section 701A.2 Purpose</t>
  </si>
  <si>
    <t>Section 702A Definitions</t>
  </si>
  <si>
    <t>Section 703A Standards of Quality</t>
  </si>
  <si>
    <t>Section 704A Ignition-Resistant Construction</t>
  </si>
  <si>
    <t>Section 705A.2 Roof Coverings</t>
  </si>
  <si>
    <t>Section 705A.3 Roof Valleys</t>
  </si>
  <si>
    <t>Section 705A.4 Roof Gutters</t>
  </si>
  <si>
    <t>Section 707A.3 Exterior Wall Coverings</t>
  </si>
  <si>
    <t>The Zone 1 "Miscellaneous Combustible Material Removal" mitigation measure is utilized for the removal of all combustibles items within five feet (5 ft.) from each structure in Zone 1 or to provide desired minimum vertical clearance between lower limbs of aerial fuels or the desired minimum horizontal spacing between trees and shrubs as described in the General Guidelines for Creating Defensible Space, Plant Spacing Guidelines.</t>
  </si>
  <si>
    <t xml:space="preserve">Zone 2 extends from thirty feet (30 ft.) to one hundred feet (100 ft.) from each “Building or Structure,” but not beyond the property line. The goal of the Defensible Space, Zone 2 is to reduce fuel loading with the intent of reducing fire intensity prior to impacting Zone 1.  The Zone 2, “Annual Grasses and Forbs Modification" mitigation measure is utilized for the cutting of annual grasses or forbes located in Zone 2 to remove this fuel to reduce fire intensity and from carrying fire from the ground to ladder fuels.  </t>
  </si>
  <si>
    <t>California Building Code Standards</t>
  </si>
  <si>
    <t>Section 707A.5 Open Roof Eaves</t>
  </si>
  <si>
    <t>Sectio  707A.6 Enclosed Roof Eaves and Roof Eave Soffits</t>
  </si>
  <si>
    <t>Section 707A.7 Exterior Porch Ceilings</t>
  </si>
  <si>
    <t>Section 707A.8 Floor Projections</t>
  </si>
  <si>
    <t>Section 707A.9 Underfloor Protection</t>
  </si>
  <si>
    <t>Section 1503.2 Flashing</t>
  </si>
  <si>
    <t xml:space="preserve">Section 1202 Ventilation </t>
  </si>
  <si>
    <t>Retrofit Category</t>
  </si>
  <si>
    <t xml:space="preserve">California Fire Code Standards </t>
  </si>
  <si>
    <t>Chapter 61 Liquefied Petroleum Gases</t>
  </si>
  <si>
    <t>Section 6104 Location of LP-Gas Containers</t>
  </si>
  <si>
    <t>Retrofit Code</t>
  </si>
  <si>
    <t>Retrofit Name</t>
  </si>
  <si>
    <t>DZ0-VRT</t>
  </si>
  <si>
    <t>DZ0-HAR</t>
  </si>
  <si>
    <t>DZ0-FRL</t>
  </si>
  <si>
    <t>DZ0-FRM</t>
  </si>
  <si>
    <t>DZ1-VRT</t>
  </si>
  <si>
    <t>DZ1-CUT</t>
  </si>
  <si>
    <t>DZ1-TLT</t>
  </si>
  <si>
    <t>DZ1-TFT</t>
  </si>
  <si>
    <t>DZ1-FRL</t>
  </si>
  <si>
    <t>Retrofit Sub Category</t>
  </si>
  <si>
    <t xml:space="preserve">The Zone 0 "Roof Combustible Material Removal" mitigation measure includes removing all accumulated debris from the roof covering, roof valleys, wall intersections and gutters. Accumulated debris are susceptible to embers and direct flame contact and when ignited can expose combustible building components. </t>
  </si>
  <si>
    <t>TREE LIMBING</t>
  </si>
  <si>
    <t>TREE FELLING</t>
  </si>
  <si>
    <t>ZONE 0 DEFENSIBLE SPACE</t>
  </si>
  <si>
    <t>ZONE 1 DEFENSIBLE SPACE</t>
  </si>
  <si>
    <t>DZ1-MIS</t>
  </si>
  <si>
    <t>FIREWOOD RELOCATION</t>
  </si>
  <si>
    <t>FIREWOOD REMOVAL</t>
  </si>
  <si>
    <t>GRASS CUTTING</t>
  </si>
  <si>
    <t>VEGETATION REMOVAL</t>
  </si>
  <si>
    <t>ROOF COMBUSTIBLE MATERIAL</t>
  </si>
  <si>
    <t>MISC COMBUSTIBLE MATERIAL</t>
  </si>
  <si>
    <t>HARDSCAPING</t>
  </si>
  <si>
    <t>ROOF COMBUSTIBLE MATERIAL REMOVAL</t>
  </si>
  <si>
    <t>OUTBUILDING CLEARANCE</t>
  </si>
  <si>
    <t>DZ1-FRM</t>
  </si>
  <si>
    <t>ZONE 2 DEFENSIBLE SPACE</t>
  </si>
  <si>
    <t>OTHER DEFENSIBLE SPACE</t>
  </si>
  <si>
    <t>FIREWOOD COVER</t>
  </si>
  <si>
    <t>PROPANE TANK CLEARANCE</t>
  </si>
  <si>
    <t>DZ2-MIS</t>
  </si>
  <si>
    <t>DZ2-VRT</t>
  </si>
  <si>
    <t>DZ2-CUT</t>
  </si>
  <si>
    <t>SECTION 710A ACCESSORY BUILDINGS AND MISCELLANEOUS STRUCTURES</t>
  </si>
  <si>
    <t>SECTION R337.10 ACCESSORY BUILDINGS AND MISCELLANEOUS STRUCTURES</t>
  </si>
  <si>
    <t>701A.5 VEGETATION MANAGEMENT COMPLIANCE</t>
  </si>
  <si>
    <t>R337.1.5 VEGETATION MANAGEMENT COMPLIANCE</t>
  </si>
  <si>
    <t>Salesforce Category</t>
  </si>
  <si>
    <t>FIREWOOD ENCLOSURE</t>
  </si>
  <si>
    <t>DZ1-OCT</t>
  </si>
  <si>
    <t>DZ2-OCT</t>
  </si>
  <si>
    <t>California Wildfire Mitigation Program - Ember Mitigations</t>
  </si>
  <si>
    <t xml:space="preserve">REQUIRED </t>
  </si>
  <si>
    <t>IBHS - Wildfire Prepared Home™ Designation</t>
  </si>
  <si>
    <t>IBHS - Wildfire Prepared Home Plus™ Designation</t>
  </si>
  <si>
    <t>REQUIRED -The roof must be Class A fire-resistant rated and kept clear of debris.</t>
  </si>
  <si>
    <t>California Department of Insurance - Safer from Wildfire Program</t>
  </si>
  <si>
    <t>NOT REQUIRED</t>
  </si>
  <si>
    <t>REQUIRED - The HIZ must meet and maintain monthly all the following conditions: Ground cover must be noncombustible and kept free of debris (noncombustible hardscape such as gravel or paving stones is recommended). The HIZ must be free of vegetation (trees, shrubs, bushes, plants, grass, weeds, etc.). Any overhanging limbs or branches from nearby trees and bushes must be trimmed back to be outside the HIZ. The HIZ must be free of combustible items (such as furniture, firewood, trash cans, etc.). The HIZ must be free of any parked or stored boats, RVs, or other vehicles.</t>
  </si>
  <si>
    <t>REQUIRED - The HIZ must meet and maintain monthly all the following conditions: Ground cover must be noncombustible and kept free of debris (noncombustible hardscape such as gravel or paving stones is recommended). The HIZ must be free of vegetation (trees, shrubs, bushes, plants, grass, weeds, etc.). Any overhanging limbs or branches from nearby trees and bushes must be trimmed back to be outside the HIZ. The HIZ must be free of combustible items (such as furniture, firewood, trash cans, etc.). The HIZ must be free of any parked or stored boats, RVs, or other vehicles. Decks or covered porches including staircases, which are included in the building footprint as illustrated in Figure 2, must meet and maintain monthly the following requirements: Around the structure: Must have 5 feet of defensible space (as part of the 5-foot Home Ignition Zone required for the home, described below). Top surfaces: • Must be clear of debris and have no woody vegetation (trees, shrubs). No more than 10 potted plants are permitted; each must not exceed 36 inches in height and width, including the noncombustible planter. • Must have only noncombustible or ignition-resistant items (such as cast aluminum furniture). A small number of combustible items that can be easily removed and stored when necessary (chair cushions, door mats, etc.) are permitted. Underneath: • Must have no vegetation of any kind (trees, bushes, shrubs, plants, grass, weeds, etc.). Only noncombustible ground cover or bare earth are permitted. • Must have nothing stored underneath.</t>
  </si>
  <si>
    <t>REQUIRED - a. Clearing of vegetation and debris from under decks, b. Clearing of vegetation, debris, mulch, stored combustible materials, and any and all movable combustible objects, from the area within five (5) feet of the Building Being Evaluated,</t>
  </si>
  <si>
    <t>REQUIRED - Whether the property upon which the Building Being Evaluated is situated complies with Section 4291 of the Public Resources Code, and any applicable local ordinances, governing defensible space</t>
  </si>
  <si>
    <t>REQUIRED - The following maintenance criteria must be met within 30 ft of the structure or to the property line: Routinely remove fallen pine needles, leaves, and other debris from trees and bushes accumulated in the yard. Vegetation, including plants with canopies within 30 feet of the home: Trees with a trunk of 4 inches in diameter or greater when measured at a height of 4.5 feet above the ground: Must have limbs and branches pruned to a minimum height of 6 feet off the ground. Must have a minimum of 10 horizontal feet of spacing between the tree canopy and the next closest tree, shrub, or bush canopy. May be clustered in small groupings with a combined canopy not larger than 10 feet in horizontal diameter. Must have a minimum of 5 horizontal feet between a tree canopy and the home. Shrubs, bushes, and small trees with a trunk less than 4 inches in diameter when measured at a height of 4.5 feet above the ground or less than 4.5 feet tall: Must not be placed under larger trees. Must not have a canopy larger than 10 feet in horizontal diameter. May be clustered in small groupings with a combined canopy not larger than 10 feet in horizontal diameter. Must have a minimum horizontal space between canopies of at least 10 feet. Routinely remove any dead vegetation, including piles from pruning and firewood.</t>
  </si>
  <si>
    <t>REQUIRED - The following maintenance criteria must be met within 30 ft of the structure or to the property line: Routinely remove fallen pine needles, leaves, and other debris from trees and bushes accumulated in the yard. Vegetation, including plants with canopies within 30 feet of the home: Trees with a trunk of 4 inches in diameter or greater when measured at a height of 4.5 feet above the ground1: Must have limbs and branches pruned to a minimum height of 6 feet off the ground. Must have a minimum of 10 horizontal feet of spacing between the tree canopy and the next closest tree, shrub, or bush canopy. May be clustered in small groupings with a combined canopy not larger than 10 feet in horizontal diameter. Must have a minimum of 5 horizontal feet between a tree canopy and the home. Shrubs, bushes, and small trees with a trunk less than 4 inches in diameter when measured at a height of 4.5 feet above the ground or less than 4.5 feet tall: Must not be placed under larger trees. Must not have a canopy larger than 10 feet in horizontal diameter. May be clustered in small groupings with a combined canopy not larger than 10 feet in horizontal diameter. Must have a minimum horizontal space between canopies of at least 10 feet. Routinely remove any dead vegetation, including piles from pruning and firewood.</t>
  </si>
  <si>
    <t>REQUIRED WITH HIGHER STANDARD - The following maintenance criteria must be met within 30 ft of the structure or to the property line: Routinely remove fallen pine needles, leaves, and other debris from trees and bushes accumulated in the yard. Vegetation, including plants with canopies within 30 feet of the home: Trees with a trunk of 4 inches in diameter or greater when measured at a height of 4.5 feet above the ground1: Must have limbs and branches pruned to a minimum height of 6 feet off the ground. Must have a minimum of 10 horizontal feet of spacing between the tree canopy and the next closest tree, shrub, or bush canopy. May be clustered in small groupings with a combined canopy not larger than 10 feet in horizontal diameter. Must have a minimum of 5 horizontal feet between a tree canopy and the home. Shrubs, bushes, and small trees with a trunk less than 4 inches in diameter when measured at a height of 4.5 feet above the ground or less than 4.5 feet tall: Must not be placed under larger trees. Must not have a canopy larger than 10 feet in horizontal diameter. May be clustered in small groupings with a combined canopy not larger than 10 feet in horizontal diameter. Must have a minimum horizontal space between canopies of at least 10 feet. Routinely remove any dead vegetation, including piles from pruning and firewood.</t>
  </si>
  <si>
    <t>REQUIRED LOWER STANDARD -Accessory Structures &amp; Outbuildings All unattached accessory structures and outbuildings that are within 30 feet of the home and that have a footprint greater than or equal to 15 square feet—such as sheds, gazebos, accessory dwelling units (ADUs), open covered structures with solid roofs, dog houses, playhouses, etc.—must meet the same wildfire resilience requirements as the home structure. Up to 3 total accessory structures and/or outbuildings are acceptable. Each structure must have its own 5 feet of defensible space (as prescribed under Home Ignition Zone) that does not overlap the 5-foot HIZ required for the home, decks, or other structures within 30 feet of the home</t>
  </si>
  <si>
    <t>NOT REQUIRED - Accessory Structures &amp; Outbuildings All unattached accessory structures and outbuildings with a footprint greater than or equal to 15 square feet—such as sheds, gazebos, accessory dwelling units (ADUs), open covered structures with solid roofs, dog houses, playhouses, etc.—must be located a minimum of 30 feet away from the home</t>
  </si>
  <si>
    <t>DZ1-FRC</t>
  </si>
  <si>
    <t>DZ1-FRE</t>
  </si>
  <si>
    <t>DZ1-FWC</t>
  </si>
  <si>
    <t>*Firewood piles that cannot be relocated more than 30 feet away from a building or structure will require clearance as described in 14 CCR Article 3. Fire Hazard Reduction Around Buildings and Structures § 1299.03  Requirements. (b) Zone 2 Requirements: (C) All exposed wood piles must have a minimum of ten feet (10 ft.) of clearance, down to bare mineral soil, in all directions.
*Firewood piles that cannot be relocated more than 30 feet away from a building or structure will require Fire Resistant covers shall comply with 14 CCR § 1299.03 (3) Relocate exposed firewood piles outside of Zone 1 unless they are completely covered in a fire-resistant material. See DZ1-FRC Firewood Fire Resistant Cover or DZ1-FRE Firewood Fire Resistant Enclosure.</t>
  </si>
  <si>
    <t xml:space="preserve">The "Firewood Clearance" treatment is designed to provide clearance around firewood piles to protect them from direct flame or radiant heat contact from adjacent hazards. </t>
  </si>
  <si>
    <t xml:space="preserve">The "Firewood Fire Resistant Material Cover Retrofit" is utilized to provide a ignition resistant cover for firewood piles that cannot be relocated out of Zone 1 which extends thirty feet (30 ft.) out from each “Building or Structure,” or to the property line, whichever comes first. </t>
  </si>
  <si>
    <t xml:space="preserve">*Firewood Fire Resistant covers shall comply with 14 CCR § 1299.03 (3) Relocate exposed firewood piles outside of Zone 1 unless they are completely covered in a fire-resistant material.
*The firewood covers shall be flame-retardant fabrics or materials approved by the by CAL FIRE Office of the State Fire Marshal (OSFM) in accordance with 19 CCR § 332. Flame Resistance and be tagged and labeled with the Seal of Registration of the OSFM. 
*The firewood cover will completely cover the firewood pile with no openings greater than 1/8" that would allow for embers intrusion. The cover will be kept free of debris. 
*This retrofit also requires clearance described in DZ1-FWC Firewood Clearance treatment. </t>
  </si>
  <si>
    <t xml:space="preserve">The "Firewood Fire Resistant Enclosure Retrofit" is utilized to provide an ignition resistant enclosure designed for firewood piles that cannot be relocated out of Zone 1 which extends thirty feet (30 ft.) out from each “Building or Structure,” or to the property line, whichever comes first. </t>
  </si>
  <si>
    <t>DZ0-STM</t>
  </si>
  <si>
    <t>*Stumps located within Zone 0 which extends five feet (5 ft.) from each structure or, if applicable, an attached deck. 
*Stumps shall cut or mulched down to ground level.
*All vegetation removed from the project site will be disposed at an approved facility.  
*Stump material deposited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t>
  </si>
  <si>
    <t xml:space="preserve">The Zone 0 "Stump Mitigation" includes cutting or mulching down to ground level all stumps within 5 feet from each structure or, if applicable, an attached deck. Stumps when ignited can be a source of direct flame contact, radiant heat exposure, or embers to combustible exterior building components. </t>
  </si>
  <si>
    <t xml:space="preserve">The Zone 0 "Log Mitigation" includes cutting or mulching down to ground level all logs within 5 feet from each structure or, if applicable, an attached deck. Logs when ignited can be a source of direct flame contact, radiant heat exposure, or embers to combustible exterior building components. </t>
  </si>
  <si>
    <t xml:space="preserve">The "Zone 1 - Stump Mitigation" treatment measure includes cutting or mulching down to ground level all stumps within 30 feet of each structure. Stumps when ignited can be a source of direct flame contact, radiant heat exposure, or embers to combustible exterior building components. </t>
  </si>
  <si>
    <t>DZ1-STM</t>
  </si>
  <si>
    <t>DZ1-LGM</t>
  </si>
  <si>
    <t xml:space="preserve">The Zone 0 "Vegetation Modification" treatment measure includes removing all live and dead vegetation that is within 5 feet of each structure or, if applicable, an attached deck. Under extreme conditions, all vegetation can burn. This vegetation within 5 feet can expose combustible exterior building components to direct flame contact, radiant heat exposure, or embers. </t>
  </si>
  <si>
    <t xml:space="preserve">*Logs located within Zone 0 which extends five feet (5 ft.) from each structure or, if applicable, an attached deck shall be removed. 
*Log material deposited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*All vegetation removed from the project site will be disposed at an approved facility.  </t>
  </si>
  <si>
    <t xml:space="preserve">*Logs located within Zone 1 which extends five to thirty feet (30 ft.) from each structure shall be removed. 
*Log material deposited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*All vegetation removed from the project site will be disposed at an approved facility.  </t>
  </si>
  <si>
    <t>DZ2-LGM</t>
  </si>
  <si>
    <t xml:space="preserve">The "Zone 2 - Stump Mitigation" treatment measure includes cutting or mulching down to ground level all stumps within 30 to 100 feet of each structure. Stumps when ignited can be a source of direct flame contact, radiant heat exposure, or embers to combustible exterior building components. </t>
  </si>
  <si>
    <t xml:space="preserve">*Logs located within Zone 2 which extends five to thirty feet (30 ft.) to one hundred feet (100 ft) from each structure, but not beyond the property line shall be removed. 
*Log material deposited on site may only be distributed in Zone 2 and only to a permitted depth of 3 inches. Zone 2 extends from thirty feet (30 ft.) to one hundred feet (100 ft.) from each structure.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 
*All vegetation removed from the project site will be disposed at an approved facility.  </t>
  </si>
  <si>
    <t>STUMP MITIGATION</t>
  </si>
  <si>
    <t>LOG MITIGATION</t>
  </si>
  <si>
    <t>FIREWOOD CLEARANCE</t>
  </si>
  <si>
    <t>DZ0-TLT</t>
  </si>
  <si>
    <t>DZ0-TFT</t>
  </si>
  <si>
    <t>REQUIRED -Ground cover must be noncombustible and kept free of debris (noncombustible hardscape such as gravel or paving stones is recommended)</t>
  </si>
  <si>
    <t>Zone 1 extends 30 feet from buildings or to the property line, whichever is closer. Its purpose is to create a firebreak by removing flammable vegetation and combustible growth. Some well-maintained, spaced trees or plant groups may be retained. The "Tree Felling" measure in Zone 1 removes hazardous trees or disrupts the continuity of living trees, following the General Guidelines for Creating Defensible Space and Plant Spacing Guidelines. These guidelines detail the minimum horizontal spacing between tree canopies to prevent fire spread.</t>
  </si>
  <si>
    <t>Zone 2 spans 30 to 100 feet from each building or structure, not exceeding property boundaries. The purpose of this Defensible Space is to decrease fuel load and reduce fire intensity before it reaches Zone 1. Zone 2's "Tree Felling" measure removes dead or hazardous trees and breaks up the living tree continuity. This measure follows the General Guidelines for Creating Defensible Space, which outlines minimum horizontal spacing between tree canopies. This spacing helps prevent fire spread from one fuel source to another.</t>
  </si>
  <si>
    <t>California Fire Code</t>
  </si>
  <si>
    <t>NO CFC</t>
  </si>
  <si>
    <t xml:space="preserve">The Zone 2 "Log Mitigation" includes cutting or mulching down to ground level all logs within  30 to 100 feet of each structure. Logs when ignited can be a source of direct flame contact, radiant heat exposure, or embers to combustible exterior building components. </t>
  </si>
  <si>
    <t>DEFENSIBLE SPACE</t>
  </si>
  <si>
    <t>CWMPA-</t>
  </si>
  <si>
    <t>APN</t>
  </si>
  <si>
    <t>Structure Type</t>
  </si>
  <si>
    <t>Year Built</t>
  </si>
  <si>
    <t>Foundation</t>
  </si>
  <si>
    <t>RFB Date</t>
  </si>
  <si>
    <t>Walkthrough Date</t>
  </si>
  <si>
    <t>RFBs Due</t>
  </si>
  <si>
    <t>Construction Manager</t>
  </si>
  <si>
    <t>Project Manager</t>
  </si>
  <si>
    <t>Notice of Acceptance or Denial</t>
  </si>
  <si>
    <t>Comments</t>
  </si>
  <si>
    <t>DSO-PTC</t>
  </si>
  <si>
    <t>DZ2-TFT</t>
  </si>
  <si>
    <t>DZ2-TLT</t>
  </si>
  <si>
    <t>DZ2-STM</t>
  </si>
  <si>
    <t>DZ0-MIS</t>
  </si>
  <si>
    <t>Price</t>
  </si>
  <si>
    <t>Attachments</t>
  </si>
  <si>
    <t>Roof</t>
  </si>
  <si>
    <t>Vents</t>
  </si>
  <si>
    <t>Walls</t>
  </si>
  <si>
    <t>Windows</t>
  </si>
  <si>
    <t>Doors</t>
  </si>
  <si>
    <t>Bid
Total</t>
  </si>
  <si>
    <t>Miscellaneous Structures</t>
  </si>
  <si>
    <t>Other Contractor Costs</t>
  </si>
  <si>
    <t>Description</t>
  </si>
  <si>
    <t>Item</t>
  </si>
  <si>
    <t>Defensible Space</t>
  </si>
  <si>
    <t>Total Bid Cost</t>
  </si>
  <si>
    <t xml:space="preserve">Zone 0 Roof Combustible Material Removal </t>
  </si>
  <si>
    <t xml:space="preserve">Zone 0 Miscellaneous Combustible Material Removal </t>
  </si>
  <si>
    <t xml:space="preserve">Zone 0 Tree Limbing </t>
  </si>
  <si>
    <t>Zone 1 Roof Combustible Material Removal</t>
  </si>
  <si>
    <t>Zone 1 Log Mitigation</t>
  </si>
  <si>
    <t xml:space="preserve">Zone 1 Firewood Fire Resistant Cover </t>
  </si>
  <si>
    <t>The bidder signing below certifies:</t>
  </si>
  <si>
    <t xml:space="preserve">
1. All work to be completed is in accordance with the current CWMP Minimum Quality Standards.
2. Agrees to furnish all labor, materials, tools, equipment, permits, licenses, and services in accordance with the specifications and requirements for this bid per current codes of the XXXX County Building Department and California Building Code.
3. All materials supplied are guaranteed to be as specified and installed in accordance with its listing and the manufacturer's installation instructions.
4. Bidders and Sub-Contractors hired are not debarred, suspended, or otherwise excluded from or ineligible for participation in Federal assistance programs, activities or awards.
5. Bidder has read, fully understands, and agrees proposal will meet the requirements specified in the RFB.
6. Estimated date to commence SOW is: _______________________
7. Estimated date of completion for SOW is:_____________________
8. Bid is valid until:__________________________
Signature:__________________________________________________________  Date:______________________</t>
  </si>
  <si>
    <t>Update all sections in yellow to meet the needs of the local jusrisdiction</t>
  </si>
  <si>
    <t>White cells can be edited</t>
  </si>
  <si>
    <t>1. To create SOW, select desired retrofit from the drop down</t>
  </si>
  <si>
    <t>2. Code, description, and MQS will generate automatically.</t>
  </si>
  <si>
    <t>Gray cells cannot be edited.</t>
  </si>
  <si>
    <t>3. Add comments as needed</t>
  </si>
  <si>
    <t xml:space="preserve">Defensible Space Sub-Total </t>
  </si>
  <si>
    <t>Attachments 
Sub-Total</t>
  </si>
  <si>
    <t>Roof 
Sub-Total</t>
  </si>
  <si>
    <t>Vents
Sub-Total</t>
  </si>
  <si>
    <t>Walls
Sub-Total</t>
  </si>
  <si>
    <t>Windows 
Sub-Total</t>
  </si>
  <si>
    <t>Doors 
Sub-Total</t>
  </si>
  <si>
    <t>Other Contractos Costs Sub-Total</t>
  </si>
  <si>
    <t>Misc. Structures
Sub-Total</t>
  </si>
  <si>
    <t>4. Contractor may add price of work to the price column</t>
  </si>
  <si>
    <t>5. Price sub-totals and bid total will calculate auomatically</t>
  </si>
  <si>
    <t>Cost</t>
  </si>
  <si>
    <t xml:space="preserve">6. These instructions can be deleted </t>
  </si>
  <si>
    <t>The Construction Manager certifies:</t>
  </si>
  <si>
    <t>Complete</t>
  </si>
  <si>
    <t>Final</t>
  </si>
  <si>
    <t xml:space="preserve">
1. I confirm that all retrofits or treatments identified in the project scope of work document have been completed and that required permits were completed and finalized with local building Officials.
2. I  confirm that all retrofits or treatments identified in the project scope of work document have met the CWMP minimum quality standards.
3. I confirm that all materials used in the project were installed according to the manufacturer's specifications. 
Signature:__________________________________________________________  Date:______________________</t>
  </si>
  <si>
    <t>Comments:</t>
  </si>
  <si>
    <t>NIST HHM</t>
  </si>
  <si>
    <t>California Mechanical Code</t>
  </si>
  <si>
    <t>NO CMC</t>
  </si>
  <si>
    <t>DZ0-RCM</t>
  </si>
  <si>
    <t xml:space="preserve">The Zone 0 "Miscellaneous Combustible Material Removal" mitigation measure involves removing all combustibles items within five feet (5 ft.) from each structure or, if applicable, an attached deck. This also includes combustibles above and below decks and combustible items attached and around windows. Removing combustibles next to a structure or attached deck reduces direct flame contact and radiant heat exposure to combustible structure components. The structure still needs to be mitigated for ember exposure.  </t>
  </si>
  <si>
    <t>*Combustible item removal within Zone 0 which extends five feet (5 ft.) from each structure or, if applicable, an attached deck.
*All items designated for removal will be identified by flagging or marking prior to initiating work.  
*Remove all woodchips, bark, combustible mulch, synthetic lawns, combustible boards, timbers, planting pots or containers. 
*Remove combustible materials located on top of or underneath a deck, balcony, or stairs in compliance with 14 CCR § 1299.03(a)(4).
*Remove planting pots or containers, regardless of material, mounted on the structure or located directly beneath a window or near vents.
*All combustible material removed from the project site will be disposed at an approved facility.  
*All hazardous materials will be disposed of at an approved facility. 
*The contractor will be responsible for adhering to requirements outlined in PRC 4427 (Operation of fire causing equipment), PRC 4431 (Gasoline powered saws, etc.; firefighting equipment) and PRC 4442 (Spark arresters or fire prevention measures; requirement; exemptions). 
*No operations will be allowed on days identified by the National Weather Service as Fire Weather Watch or Red Flag Warning. The contractor will be responsible for adhering to any local daily Fire Danger and Project Activity Level requirements.</t>
  </si>
  <si>
    <t xml:space="preserve">Zone 0 Vegetation Modification  </t>
  </si>
  <si>
    <t xml:space="preserve">Zone 0 Hardscaping </t>
  </si>
  <si>
    <t xml:space="preserve">Zone 0 Stump Mitigation </t>
  </si>
  <si>
    <t xml:space="preserve">Zone 0 Log Mitigation </t>
  </si>
  <si>
    <t xml:space="preserve">Zone 0 Tree Felling </t>
  </si>
  <si>
    <t xml:space="preserve">Zone 0 Firewood Relocation </t>
  </si>
  <si>
    <t xml:space="preserve">Zone 0 Firewood Removal </t>
  </si>
  <si>
    <t>DZ1-RCM</t>
  </si>
  <si>
    <t xml:space="preserve">The "Roof Combustible Material Removal" mitigation measure includes removing all accumulated debris from the roof covering, roof valleys, wall intersections and gutters of any building or structure in Zone 1. Accumulated debris is susceptible to embers and direct flame contact and when ignited can expose combustible building components. </t>
  </si>
  <si>
    <t xml:space="preserve">Zone 1 Miscellaneous Combustible Material Removal </t>
  </si>
  <si>
    <t xml:space="preserve">The Zone 1 "Miscellaneous Combustible Material Removal" mitigation measure involves removing all combustible items within five feet (5 ft.) from each building or structure in Zone 1. Removing combustibles next to a structure or building reduces direct flame contact and radiant heat exposure to combustible structure components. The structure or building still needs to be mitigated for ember exposure.  </t>
  </si>
  <si>
    <t xml:space="preserve">REQUIRED - The HIZ must meet and maintain monthly all the following conditions: Ground cover must be noncombustible and kept free of debris (noncombustible hardscape such as gravel or paving stones is recommended). The HIZ must be free of vegetation (trees, shrubs, bushes, plants, grass, weeds, etc.). Any overhanging limbs or branches from nearby trees and bushes must be trimmed back to be outside the HIZ. The HIZ must be free of combustible items (such as furniture, firewood, trash cans, etc.). The HIZ must be free of any parked or stored boats, RVs, or other vehicles. This includes structures in Zone 1. </t>
  </si>
  <si>
    <t xml:space="preserve">Zone 1 Vegetation Modification </t>
  </si>
  <si>
    <t>Zone 1 spans 30 feet from buildings or to the property line, whichever is nearer. Its purpose is to establish a firebreak by eliminating flammable vegetation and potential fire hazards. Well-maintained, pruned, and spaced single trees or small plant groups may be permitted. The Zone 1 Vegetation Removal/Modification measure aims to remove dead or dying plants and disrupt continuous plant growth, following General Guidelines for Creating Defensible Space and Plant Spacing Guidelines. These guidelines detail minimum vertical and horizontal clearance between aerial fuels and surface plants to prevent fire movement between fuel levels, and minimum spacing between living plants to hinder fire spread between fuel sources.</t>
  </si>
  <si>
    <t xml:space="preserve">Zone 1 Cutting of Annual Grasses and Forbs </t>
  </si>
  <si>
    <t xml:space="preserve">REQUIRED - Cut grass to no more than 4 inches and keep watered. </t>
  </si>
  <si>
    <t xml:space="preserve">Zone 1 Stump Mitigation </t>
  </si>
  <si>
    <t xml:space="preserve">The Zone 1 "Log Mitigation" includes cutting or mulching down to ground level all logs within 30 feet of each structure. Logs when ignited can be a source of direct flame contact, radiant heat exposure, or embers to combustible exterior building components. </t>
  </si>
  <si>
    <t xml:space="preserve">Zone 1 Tree Limbing </t>
  </si>
  <si>
    <t xml:space="preserve">Zone 1 Tree Felling </t>
  </si>
  <si>
    <t xml:space="preserve">Zone 1 Firewood Relocation </t>
  </si>
  <si>
    <t xml:space="preserve">REQUIRED - Firewood should be stored 30 feet from any structure. </t>
  </si>
  <si>
    <t xml:space="preserve">Zone 1 Firewood Removal </t>
  </si>
  <si>
    <t>PARTIALLY REQUIRED - Firewood should be stored 30 feet from any structure. If firewood cannot be moved further than 30 from any structure it must be removed.</t>
  </si>
  <si>
    <t xml:space="preserve">Zone 1 Firewood Fire Resistant Enclosure </t>
  </si>
  <si>
    <t>*Firewood Fire Resistant Enclosures shall comply with 14 CCR § 1299.03 (3) Relocate exposed firewood piles outside of Zone 1 unless they are completely covered in a fire-resistant material.
*Firewood enclosures less than 120 square feet shall be constructed in accordance with CBC Section  710A Accessory Buildings and Miscellaneous Structures, specifically Section 710A.3.4 Miscellaneous Structures Located 3 Feet (914 mm) or More but Less Than 50 Feet (15 240 mm) and 710A.4 Roof Construction.
*Firewood enclosure doors shall be located away from the primary residence and detached combustible hazards.  
*Firewood enclosure vents shall be in accordance with any of the following retrofits, Attics and Rafter Space Flame and Ember Resistant Vent Retrofit (VEN-ARR), Attics and Rafter Space Metal Mesh Vent Retrofit (VEN-ARM) Under-Floor Ventilation Flame and Ember Resistant Vent Retrofit (VEN-UFR) or Under-Floor Ventilation Metal Mesh Vent Retrofit (VEN-UMR). 
*Accessory building doors shall not have gaps greater than 1/8 that would be vulnerable to embers. 
*The accessory building foundation shall be non-combustible or be enclosed using the ATT-UAR Deck/Stairs/Ramp Unenclosed Area Retrofit.
*This retrofit will also require the Outbuilding Clearance (DZ1-OCT) treatment.</t>
  </si>
  <si>
    <t xml:space="preserve">Zone 1 Firewood Clearance </t>
  </si>
  <si>
    <t xml:space="preserve">Zone 1 Outbuilding Clearance </t>
  </si>
  <si>
    <t xml:space="preserve">The Zone 1 "Outbuilding Clearance" mitigation is designed to provide accessory structures or outbuildings with clearance to protect them from direct flame content, radiant heat exposure, or embers. </t>
  </si>
  <si>
    <t>DZ2-RCM</t>
  </si>
  <si>
    <t xml:space="preserve">Zone 2 Roof Combustible Material Removal </t>
  </si>
  <si>
    <t xml:space="preserve">The "Roof Combustible Material Removal" mitigation measure includes removing all accumulated debris from the roof covering, roof valleys, wall intersections and gutters for buildings or structures located in Zone 2. Accumulated debris are susceptible to embers and direct flame contact and when ignited can expose combustible building components. </t>
  </si>
  <si>
    <t xml:space="preserve">The "Roof Combustible Material Removal" mitigation measure includes removing all accumulated debris from the roof covering, roof valleys, wall intersections, and gutters for structures or buildings located in Zone 2. Accumulated debris is susceptible to embers and direct flame contact and when ignited can expose combustible building components. </t>
  </si>
  <si>
    <t xml:space="preserve">Zone 2 Miscellaneous Combustible Material Removal </t>
  </si>
  <si>
    <t xml:space="preserve">The Zone 2 "Miscellaneous Combustible Material Removal" mitigation measure involves removing all combustible items within five feet (5 ft.) from each building or structure in Zone 2. Removing combustibles next to a structure or building reduces direct flame contact and radiant heat exposure to combustible structure components. The structure or building still needs to be mitigated for ember exposure.  </t>
  </si>
  <si>
    <t>The Zone 2 "Miscellaneous Combustible Material Removal" mitigation measure is utilized for the removal of all combustibles items within five feet (5 ft.) from each structure in Zone 2.</t>
  </si>
  <si>
    <t xml:space="preserve">Zone 2 Vegetation Modification </t>
  </si>
  <si>
    <t>Roof Skylight Retrofit</t>
  </si>
  <si>
    <t xml:space="preserve">Zone 2 Cutting of Annual Grasses and Forbs </t>
  </si>
  <si>
    <t xml:space="preserve">Zone 2 Stump Mitigation </t>
  </si>
  <si>
    <t xml:space="preserve">Zone 2 Log Mitigation </t>
  </si>
  <si>
    <t xml:space="preserve">Zone 2 Tree Limbing </t>
  </si>
  <si>
    <t xml:space="preserve">Zone 2 Tree Felling </t>
  </si>
  <si>
    <t>DZ2-FWC</t>
  </si>
  <si>
    <t xml:space="preserve">Zone 2 Firewood Clearance </t>
  </si>
  <si>
    <t>Firewood piles are required to have clearance as required by 14 CCR § 1299.03, Article 3 Fire Hazard Reduction Around Buildings and Structures, (b) Zone 2 Requirements: (C) All exposed wood piles must have a minimum of ten feet (10 ft.) of clearance, down to bare mineral soil, in all directions.</t>
  </si>
  <si>
    <t>FIREWOOD</t>
  </si>
  <si>
    <t xml:space="preserve">Zone 2 Outbuilding Clearance </t>
  </si>
  <si>
    <t xml:space="preserve">The "Outbuilding Clearance" mitigation is designed to provide accessory structures or outbuildings located within Zone 2 with clearance to protect them from direct flame content, radiant heat exposure, or embers. </t>
  </si>
  <si>
    <t>Accessory Buildings</t>
  </si>
  <si>
    <t>DZ0-LGM</t>
  </si>
  <si>
    <t>California Wildfire Mitigation Program - Minimum Quality Standards for Defensible Space  8/30/24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</si>
</sst>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8" x14ac:knownFonts="1">
    <font>
      <sz val="11"/>
      <color theme="1"/>
      <name val="Calibri"/>
      <family val="2"/>
      <scheme val="minor"/>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alibri"/>
      <family val="2"/>
    </font>
    <font>
      <u/>
      <sz val="11"/>
      <color theme="10"/>
      <name val="Calibri"/>
      <family val="2"/>
      <scheme val="minor"/>
    </font>
    <font>
      <sz val="11"/>
      <color theme="1"/>
      <name val="Calibri"/>
      <family val="2"/>
      <scheme val="minor"/>
    </font>
    <font>
      <sz val="11"/>
      <color rgb="FFFF0000"/>
      <name val="Century Gothic"/>
      <family val="2"/>
    </font>
    <font>
      <b/>
      <sz val="11"/>
      <color theme="1"/>
      <name val="Century Gothic"/>
      <family val="2"/>
    </font>
    <font>
      <sz val="10"/>
      <color theme="1"/>
      <name val="Century Gothic"/>
      <family val="2"/>
    </font>
    <font>
      <sz val="10"/>
      <color rgb="FFFF0000"/>
      <name val="Century Gothic"/>
      <family val="2"/>
    </font>
    <font>
      <sz val="9"/>
      <color theme="1"/>
      <name val="Century Gothic"/>
      <family val="2"/>
    </font>
    <font>
      <sz val="11"/>
      <color rgb="FF3F3F76"/>
      <name val="Century Gothic"/>
      <family val="2"/>
    </font>
    <font>
      <b/>
      <sz val="10"/>
      <color theme="1"/>
      <name val="Century Gothic"/>
      <family val="2"/>
    </font>
    <font>
      <b/>
      <sz val="12"/>
      <name val="Century Gothic"/>
      <family val="2"/>
    </font>
    <font>
      <sz val="11"/>
      <name val="Century Gothic"/>
      <family val="2"/>
    </font>
    <font>
      <sz val="10"/>
      <name val="Century Gothic"/>
      <family val="2"/>
    </font>
    <font>
      <b/>
      <sz val="11"/>
      <name val="Century Gothic"/>
      <family val="2"/>
    </font>
    <font>
      <sz val="9"/>
      <name val="Century Gothic"/>
      <family val="2"/>
    </font>
    <font>
      <b/>
      <sz val="10"/>
      <name val="Century Gothic"/>
      <family val="2"/>
    </font>
    <font>
      <b/>
      <sz val="12"/>
      <color theme="1"/>
      <name val="Century Gothic"/>
      <family val="2"/>
    </font>
    <font>
      <sz val="8"/>
      <name val="Calibri"/>
      <family val="2"/>
      <scheme val="minor"/>
    </font>
    <font>
      <b/>
      <sz val="16"/>
      <color theme="1"/>
      <name val="Calibri"/>
      <family val="2"/>
      <scheme val="minor"/>
    </font>
    <font>
      <b/>
      <sz val="18"/>
      <color theme="1"/>
      <name val="Calibri"/>
      <family val="2"/>
      <scheme val="minor"/>
    </font>
    <font>
      <b/>
      <sz val="16"/>
      <color rgb="FF0070C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1"/>
        <bgColor indexed="64"/>
      </patternFill>
    </fill>
    <fill>
      <patternFill patternType="solid">
        <fgColor theme="2"/>
        <bgColor indexed="64"/>
      </patternFill>
    </fill>
    <fill>
      <patternFill patternType="solid">
        <fgColor theme="7" tint="0.59999389629810485"/>
        <bgColor indexed="64"/>
      </patternFill>
    </fill>
    <fill>
      <patternFill patternType="solid">
        <fgColor rgb="FFFFFF00"/>
        <bgColor indexed="64"/>
      </patternFill>
    </fill>
  </fills>
  <borders count="40">
    <border>
      <left/>
      <right/>
      <top/>
      <bottom/>
      <diagonal/>
    </border>
    <border>
      <left/>
      <right/>
      <top/>
      <bottom style="medium">
        <color indexed="64"/>
      </bottom>
      <diagonal/>
    </border>
    <border>
      <left/>
      <right style="hair">
        <color indexed="64"/>
      </right>
      <top/>
      <bottom/>
      <diagonal/>
    </border>
    <border>
      <left/>
      <right/>
      <top style="hair">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4">
    <xf numFmtId="0" fontId="0" fillId="0" borderId="0"/>
    <xf numFmtId="0" fontId="8" fillId="0" borderId="0" applyNumberFormat="0" applyFill="0" applyBorder="0" applyAlignment="0" applyProtection="0"/>
    <xf numFmtId="44" fontId="9" fillId="0" borderId="0" applyFont="0" applyFill="0" applyBorder="0" applyAlignment="0" applyProtection="0"/>
    <xf numFmtId="0" fontId="15" fillId="3" borderId="24" applyNumberFormat="0" applyAlignment="0"/>
  </cellStyleXfs>
  <cellXfs count="244">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8" fillId="0" borderId="0" xfId="1"/>
    <xf numFmtId="0" fontId="0" fillId="0" borderId="0" xfId="0" applyAlignment="1">
      <alignment horizontal="left" vertical="center" wrapText="1"/>
    </xf>
    <xf numFmtId="0" fontId="6" fillId="0" borderId="0" xfId="0" applyFont="1" applyAlignment="1" applyProtection="1">
      <alignment wrapText="1"/>
      <protection locked="0"/>
    </xf>
    <xf numFmtId="0" fontId="6" fillId="2" borderId="0" xfId="0" applyFont="1" applyFill="1" applyAlignment="1" applyProtection="1">
      <alignment wrapText="1"/>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wrapText="1"/>
      <protection locked="0"/>
    </xf>
    <xf numFmtId="0" fontId="10" fillId="2" borderId="0" xfId="0" applyFont="1" applyFill="1" applyAlignment="1" applyProtection="1">
      <alignment wrapText="1"/>
      <protection locked="0"/>
    </xf>
    <xf numFmtId="0" fontId="6" fillId="2" borderId="1" xfId="0" applyFont="1" applyFill="1" applyBorder="1" applyAlignment="1" applyProtection="1">
      <alignment wrapText="1"/>
      <protection locked="0"/>
    </xf>
    <xf numFmtId="0" fontId="12" fillId="2" borderId="1" xfId="0" applyFont="1" applyFill="1" applyBorder="1" applyAlignment="1" applyProtection="1">
      <alignment vertical="center" wrapText="1"/>
      <protection locked="0"/>
    </xf>
    <xf numFmtId="0" fontId="11" fillId="2" borderId="0" xfId="0" applyFont="1" applyFill="1" applyAlignment="1" applyProtection="1">
      <alignment wrapText="1"/>
      <protection locked="0"/>
    </xf>
    <xf numFmtId="0" fontId="6" fillId="2" borderId="0" xfId="0" applyFont="1" applyFill="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2" borderId="1" xfId="0" applyFont="1" applyFill="1" applyBorder="1" applyAlignment="1" applyProtection="1">
      <alignment vertical="center" wrapText="1"/>
      <protection locked="0"/>
    </xf>
    <xf numFmtId="0" fontId="11" fillId="2" borderId="9" xfId="0" applyFont="1" applyFill="1" applyBorder="1" applyAlignment="1" applyProtection="1">
      <alignment wrapText="1"/>
      <protection locked="0"/>
    </xf>
    <xf numFmtId="0" fontId="12" fillId="2" borderId="1" xfId="0" applyFont="1" applyFill="1" applyBorder="1" applyAlignment="1" applyProtection="1">
      <alignment wrapText="1"/>
      <protection locked="0"/>
    </xf>
    <xf numFmtId="0" fontId="12" fillId="0" borderId="0" xfId="0" applyFont="1" applyAlignment="1" applyProtection="1">
      <alignment vertical="center" wrapText="1"/>
      <protection locked="0"/>
    </xf>
    <xf numFmtId="0" fontId="12" fillId="0" borderId="0" xfId="0" applyFont="1" applyAlignment="1" applyProtection="1">
      <alignment wrapText="1"/>
      <protection locked="0"/>
    </xf>
    <xf numFmtId="0" fontId="6" fillId="2" borderId="10" xfId="0" applyFont="1" applyFill="1" applyBorder="1" applyAlignment="1" applyProtection="1">
      <alignment wrapText="1"/>
      <protection locked="0"/>
    </xf>
    <xf numFmtId="0" fontId="6" fillId="2" borderId="11" xfId="0" applyFont="1" applyFill="1" applyBorder="1" applyAlignment="1" applyProtection="1">
      <alignment wrapText="1"/>
      <protection locked="0"/>
    </xf>
    <xf numFmtId="44" fontId="6" fillId="5" borderId="1" xfId="2" applyFont="1" applyFill="1" applyBorder="1" applyAlignment="1" applyProtection="1">
      <alignment vertical="center" wrapText="1"/>
    </xf>
    <xf numFmtId="44" fontId="6" fillId="5" borderId="22" xfId="2" applyFont="1" applyFill="1" applyBorder="1" applyAlignment="1" applyProtection="1">
      <alignment horizontal="left" vertical="center" wrapText="1"/>
    </xf>
    <xf numFmtId="0" fontId="6" fillId="4" borderId="22" xfId="0" applyFont="1" applyFill="1" applyBorder="1" applyAlignment="1" applyProtection="1">
      <alignment wrapText="1"/>
      <protection locked="0"/>
    </xf>
    <xf numFmtId="0" fontId="12" fillId="4" borderId="29" xfId="0" applyFont="1" applyFill="1" applyBorder="1" applyAlignment="1" applyProtection="1">
      <alignment vertical="center" wrapText="1"/>
      <protection locked="0"/>
    </xf>
    <xf numFmtId="0" fontId="5" fillId="0" borderId="0" xfId="0" applyFont="1" applyAlignment="1" applyProtection="1">
      <alignment wrapText="1"/>
      <protection locked="0"/>
    </xf>
    <xf numFmtId="0" fontId="5" fillId="0" borderId="0" xfId="0" applyFont="1" applyAlignment="1" applyProtection="1">
      <alignment horizontal="left" vertical="center" wrapText="1"/>
      <protection locked="0"/>
    </xf>
    <xf numFmtId="44" fontId="6" fillId="6" borderId="22" xfId="2" applyFont="1" applyFill="1" applyBorder="1" applyAlignment="1" applyProtection="1">
      <alignment vertical="center" wrapText="1"/>
    </xf>
    <xf numFmtId="0" fontId="4" fillId="2" borderId="0" xfId="0" applyFont="1" applyFill="1" applyAlignment="1" applyProtection="1">
      <alignment horizontal="left" vertical="top" wrapText="1"/>
      <protection locked="0"/>
    </xf>
    <xf numFmtId="0" fontId="4" fillId="2" borderId="0" xfId="0" applyFont="1" applyFill="1" applyAlignment="1" applyProtection="1">
      <alignment vertical="top" wrapText="1"/>
      <protection locked="0"/>
    </xf>
    <xf numFmtId="0" fontId="6" fillId="2" borderId="31" xfId="0" applyFont="1" applyFill="1" applyBorder="1" applyAlignment="1" applyProtection="1">
      <alignment wrapText="1"/>
      <protection locked="0"/>
    </xf>
    <xf numFmtId="0" fontId="10" fillId="2" borderId="0" xfId="0" applyFont="1" applyFill="1" applyAlignment="1" applyProtection="1">
      <alignment horizontal="left" wrapText="1"/>
      <protection locked="0"/>
    </xf>
    <xf numFmtId="0" fontId="11" fillId="2" borderId="0" xfId="0" applyFont="1" applyFill="1" applyAlignment="1" applyProtection="1">
      <alignment horizontal="left" wrapText="1"/>
      <protection locked="0"/>
    </xf>
    <xf numFmtId="0" fontId="6" fillId="4" borderId="22" xfId="0" applyFont="1" applyFill="1" applyBorder="1" applyAlignment="1" applyProtection="1">
      <alignment horizontal="left" wrapText="1"/>
      <protection locked="0"/>
    </xf>
    <xf numFmtId="0" fontId="6" fillId="2" borderId="0" xfId="0" applyFont="1" applyFill="1" applyAlignment="1" applyProtection="1">
      <alignment horizontal="left" wrapText="1"/>
      <protection locked="0"/>
    </xf>
    <xf numFmtId="0" fontId="11" fillId="2" borderId="9" xfId="0" applyFont="1" applyFill="1" applyBorder="1" applyAlignment="1" applyProtection="1">
      <alignment horizontal="left" wrapText="1"/>
      <protection locked="0"/>
    </xf>
    <xf numFmtId="0" fontId="6" fillId="0" borderId="0" xfId="0" applyFont="1" applyAlignment="1" applyProtection="1">
      <alignment horizontal="left" wrapText="1"/>
      <protection locked="0"/>
    </xf>
    <xf numFmtId="0" fontId="18" fillId="2" borderId="0" xfId="0" applyFont="1" applyFill="1" applyAlignment="1" applyProtection="1">
      <alignment wrapText="1"/>
      <protection locked="0"/>
    </xf>
    <xf numFmtId="0" fontId="18" fillId="2" borderId="1" xfId="0" applyFont="1" applyFill="1" applyBorder="1" applyAlignment="1" applyProtection="1">
      <alignment wrapText="1"/>
      <protection locked="0"/>
    </xf>
    <xf numFmtId="0" fontId="20" fillId="2" borderId="0" xfId="0" applyFont="1" applyFill="1" applyAlignment="1" applyProtection="1">
      <alignment horizontal="left" wrapText="1"/>
      <protection locked="0"/>
    </xf>
    <xf numFmtId="0" fontId="20" fillId="2" borderId="0" xfId="0" applyFont="1" applyFill="1" applyAlignment="1" applyProtection="1">
      <alignment wrapText="1"/>
      <protection locked="0"/>
    </xf>
    <xf numFmtId="0" fontId="18" fillId="2" borderId="0" xfId="0" applyFont="1" applyFill="1" applyAlignment="1" applyProtection="1">
      <alignment horizontal="right" vertical="center" wrapText="1"/>
      <protection locked="0"/>
    </xf>
    <xf numFmtId="0" fontId="18" fillId="2" borderId="1" xfId="0" applyFont="1" applyFill="1" applyBorder="1" applyAlignment="1" applyProtection="1">
      <alignment vertical="center"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vertical="top" wrapText="1"/>
      <protection locked="0"/>
    </xf>
    <xf numFmtId="0" fontId="5" fillId="0" borderId="0" xfId="0" applyFont="1" applyAlignment="1" applyProtection="1">
      <alignment vertical="center" wrapText="1"/>
      <protection locked="0"/>
    </xf>
    <xf numFmtId="0" fontId="21" fillId="5" borderId="21" xfId="0"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25" xfId="0" applyFont="1" applyFill="1" applyBorder="1" applyAlignment="1">
      <alignment horizontal="left" vertical="center" wrapText="1"/>
    </xf>
    <xf numFmtId="0" fontId="14" fillId="5" borderId="9" xfId="0" applyFont="1" applyFill="1" applyBorder="1" applyAlignment="1">
      <alignment horizontal="left" wrapText="1"/>
    </xf>
    <xf numFmtId="0" fontId="14" fillId="5" borderId="13" xfId="0" applyFont="1" applyFill="1" applyBorder="1" applyAlignment="1">
      <alignment horizontal="left" wrapText="1"/>
    </xf>
    <xf numFmtId="0" fontId="14" fillId="5" borderId="1" xfId="0" applyFont="1" applyFill="1" applyBorder="1" applyAlignment="1">
      <alignment horizontal="left" wrapText="1"/>
    </xf>
    <xf numFmtId="0" fontId="14" fillId="5" borderId="12" xfId="0" applyFont="1" applyFill="1" applyBorder="1" applyAlignment="1">
      <alignment horizontal="left" wrapText="1"/>
    </xf>
    <xf numFmtId="0" fontId="14" fillId="5" borderId="17" xfId="0" applyFont="1" applyFill="1" applyBorder="1" applyAlignment="1">
      <alignment horizontal="left" wrapText="1"/>
    </xf>
    <xf numFmtId="0" fontId="14" fillId="5" borderId="19" xfId="0" applyFont="1" applyFill="1" applyBorder="1" applyAlignment="1">
      <alignment horizontal="left" wrapText="1"/>
    </xf>
    <xf numFmtId="0" fontId="14" fillId="5" borderId="18" xfId="0" applyFont="1" applyFill="1" applyBorder="1" applyAlignment="1">
      <alignment horizontal="left" wrapText="1"/>
    </xf>
    <xf numFmtId="0" fontId="18" fillId="2" borderId="9" xfId="3" applyFont="1" applyFill="1" applyBorder="1" applyAlignment="1" applyProtection="1">
      <alignment horizontal="left" vertical="center" wrapText="1"/>
      <protection locked="0"/>
    </xf>
    <xf numFmtId="44" fontId="18" fillId="2" borderId="9" xfId="2" applyFont="1" applyFill="1" applyBorder="1" applyAlignment="1" applyProtection="1">
      <alignment horizontal="left" vertical="center" wrapText="1"/>
      <protection locked="0"/>
    </xf>
    <xf numFmtId="0" fontId="21" fillId="5" borderId="28" xfId="0" applyFont="1" applyFill="1" applyBorder="1" applyAlignment="1" applyProtection="1">
      <alignment horizontal="left" vertical="center" wrapText="1"/>
      <protection locked="0"/>
    </xf>
    <xf numFmtId="0" fontId="21" fillId="5" borderId="12" xfId="0" applyFont="1" applyFill="1" applyBorder="1" applyAlignment="1" applyProtection="1">
      <alignment horizontal="left" vertical="center" wrapText="1"/>
      <protection locked="0"/>
    </xf>
    <xf numFmtId="0" fontId="14" fillId="5" borderId="12" xfId="0" applyFont="1" applyFill="1" applyBorder="1" applyAlignment="1" applyProtection="1">
      <alignment horizontal="left" wrapText="1"/>
      <protection locked="0"/>
    </xf>
    <xf numFmtId="0" fontId="6" fillId="4" borderId="22" xfId="0" applyFont="1" applyFill="1" applyBorder="1" applyAlignment="1" applyProtection="1">
      <alignment vertical="center" wrapText="1"/>
      <protection locked="0"/>
    </xf>
    <xf numFmtId="0" fontId="16" fillId="5" borderId="22" xfId="0" applyFont="1" applyFill="1" applyBorder="1" applyAlignment="1" applyProtection="1">
      <alignment horizontal="right" vertical="center" wrapText="1"/>
      <protection locked="0"/>
    </xf>
    <xf numFmtId="0" fontId="6" fillId="4" borderId="1" xfId="0" applyFont="1" applyFill="1" applyBorder="1" applyAlignment="1" applyProtection="1">
      <alignment horizontal="left" wrapText="1"/>
      <protection locked="0"/>
    </xf>
    <xf numFmtId="0" fontId="6" fillId="4" borderId="1" xfId="0" applyFont="1" applyFill="1" applyBorder="1" applyAlignment="1" applyProtection="1">
      <alignment vertical="center" wrapText="1"/>
      <protection locked="0"/>
    </xf>
    <xf numFmtId="0" fontId="12" fillId="4" borderId="30" xfId="0" applyFont="1" applyFill="1" applyBorder="1" applyAlignment="1" applyProtection="1">
      <alignment horizontal="right" vertical="center" wrapText="1"/>
      <protection locked="0"/>
    </xf>
    <xf numFmtId="0" fontId="16" fillId="5" borderId="7" xfId="0" applyFont="1" applyFill="1" applyBorder="1" applyAlignment="1" applyProtection="1">
      <alignment horizontal="right" vertical="center" wrapText="1"/>
      <protection locked="0"/>
    </xf>
    <xf numFmtId="0" fontId="12" fillId="2" borderId="7" xfId="0" applyFont="1" applyFill="1" applyBorder="1" applyAlignment="1" applyProtection="1">
      <alignment vertical="center" wrapText="1"/>
      <protection locked="0"/>
    </xf>
    <xf numFmtId="0" fontId="16" fillId="2" borderId="0" xfId="0" applyFont="1" applyFill="1" applyAlignment="1" applyProtection="1">
      <alignment horizontal="center" vertical="center" wrapText="1"/>
      <protection locked="0"/>
    </xf>
    <xf numFmtId="0" fontId="16" fillId="2" borderId="0" xfId="0" applyFont="1" applyFill="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0" fontId="17" fillId="2" borderId="0" xfId="0" applyFont="1" applyFill="1" applyAlignment="1" applyProtection="1">
      <alignment horizontal="center" vertical="center" wrapText="1"/>
      <protection locked="0"/>
    </xf>
    <xf numFmtId="0" fontId="12" fillId="2" borderId="0" xfId="0" applyFont="1" applyFill="1" applyAlignment="1">
      <alignment horizontal="left" vertical="center" wrapText="1"/>
    </xf>
    <xf numFmtId="0" fontId="6" fillId="2" borderId="0" xfId="0" applyFont="1" applyFill="1" applyAlignment="1">
      <alignment horizontal="center" wrapText="1"/>
    </xf>
    <xf numFmtId="0" fontId="12" fillId="2" borderId="1" xfId="0" applyFont="1" applyFill="1" applyBorder="1" applyAlignment="1">
      <alignment horizontal="left" vertical="center" wrapText="1"/>
    </xf>
    <xf numFmtId="0" fontId="6" fillId="2" borderId="1" xfId="0" applyFont="1" applyFill="1" applyBorder="1" applyAlignment="1">
      <alignment horizontal="center" wrapText="1"/>
    </xf>
    <xf numFmtId="0" fontId="6" fillId="2" borderId="0" xfId="0" applyFont="1" applyFill="1" applyAlignment="1" applyProtection="1">
      <alignment horizontal="center" wrapText="1"/>
      <protection locked="0"/>
    </xf>
    <xf numFmtId="0" fontId="6" fillId="4" borderId="0" xfId="0" applyFont="1" applyFill="1" applyAlignment="1" applyProtection="1">
      <alignment wrapText="1"/>
      <protection locked="0"/>
    </xf>
    <xf numFmtId="0" fontId="6" fillId="4" borderId="0" xfId="0" applyFont="1" applyFill="1" applyAlignment="1" applyProtection="1">
      <alignment horizontal="left" wrapText="1"/>
      <protection locked="0"/>
    </xf>
    <xf numFmtId="0" fontId="18" fillId="5" borderId="9" xfId="3" applyFont="1" applyFill="1" applyBorder="1" applyAlignment="1" applyProtection="1">
      <alignment horizontal="left" vertical="center" wrapText="1"/>
      <protection locked="0"/>
    </xf>
    <xf numFmtId="0" fontId="14" fillId="5" borderId="9" xfId="0" applyFont="1" applyFill="1" applyBorder="1" applyAlignment="1" applyProtection="1">
      <alignment horizontal="left" wrapText="1"/>
      <protection locked="0"/>
    </xf>
    <xf numFmtId="0" fontId="14" fillId="5" borderId="17" xfId="0" applyFont="1" applyFill="1" applyBorder="1" applyAlignment="1" applyProtection="1">
      <alignment horizontal="left" wrapText="1"/>
      <protection locked="0"/>
    </xf>
    <xf numFmtId="0" fontId="14" fillId="5" borderId="13" xfId="0" applyFont="1" applyFill="1" applyBorder="1" applyAlignment="1" applyProtection="1">
      <alignment horizontal="left" wrapText="1"/>
      <protection locked="0"/>
    </xf>
    <xf numFmtId="0" fontId="12"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wrapText="1"/>
      <protection locked="0"/>
    </xf>
    <xf numFmtId="0" fontId="18" fillId="2" borderId="1" xfId="0" applyFont="1" applyFill="1" applyBorder="1" applyAlignment="1" applyProtection="1">
      <alignment horizontal="center" wrapText="1"/>
      <protection locked="0"/>
    </xf>
    <xf numFmtId="0" fontId="20" fillId="2" borderId="19" xfId="0" applyFont="1" applyFill="1" applyBorder="1" applyAlignment="1" applyProtection="1">
      <alignment horizontal="center" wrapText="1"/>
      <protection locked="0"/>
    </xf>
    <xf numFmtId="44" fontId="18" fillId="2" borderId="9" xfId="2" applyFont="1" applyFill="1" applyBorder="1" applyAlignment="1" applyProtection="1">
      <alignment horizontal="center" vertical="center" wrapText="1"/>
      <protection locked="0"/>
    </xf>
    <xf numFmtId="44" fontId="18" fillId="2" borderId="9" xfId="2" applyFont="1" applyFill="1" applyBorder="1" applyAlignment="1" applyProtection="1">
      <alignment horizontal="center" wrapText="1"/>
      <protection locked="0"/>
    </xf>
    <xf numFmtId="0" fontId="18" fillId="2" borderId="13" xfId="3" applyFont="1" applyFill="1" applyBorder="1" applyAlignment="1" applyProtection="1">
      <alignment horizontal="center" wrapText="1"/>
      <protection locked="0"/>
    </xf>
    <xf numFmtId="44" fontId="18" fillId="4" borderId="1" xfId="2" applyFont="1" applyFill="1" applyBorder="1" applyAlignment="1" applyProtection="1">
      <alignment horizontal="center" vertical="center" wrapText="1"/>
    </xf>
    <xf numFmtId="0" fontId="18" fillId="2" borderId="22" xfId="0" applyFont="1" applyFill="1" applyBorder="1" applyAlignment="1" applyProtection="1">
      <alignment horizontal="center" wrapText="1"/>
      <protection locked="0"/>
    </xf>
    <xf numFmtId="0" fontId="11" fillId="2" borderId="19" xfId="0" applyFont="1" applyFill="1" applyBorder="1" applyAlignment="1" applyProtection="1">
      <alignment horizontal="center" wrapText="1"/>
      <protection locked="0"/>
    </xf>
    <xf numFmtId="44" fontId="6" fillId="2" borderId="9" xfId="2" applyFont="1" applyFill="1" applyBorder="1" applyAlignment="1" applyProtection="1">
      <alignment horizontal="center" wrapText="1"/>
      <protection locked="0"/>
    </xf>
    <xf numFmtId="44" fontId="6" fillId="2" borderId="13" xfId="2" applyFont="1" applyFill="1" applyBorder="1" applyAlignment="1" applyProtection="1">
      <alignment horizontal="center" wrapText="1"/>
      <protection locked="0"/>
    </xf>
    <xf numFmtId="44" fontId="6" fillId="4" borderId="22" xfId="2" applyFont="1" applyFill="1" applyBorder="1" applyAlignment="1" applyProtection="1">
      <alignment horizontal="center" vertical="center" wrapText="1"/>
    </xf>
    <xf numFmtId="0" fontId="6" fillId="2" borderId="22" xfId="0" applyFont="1" applyFill="1" applyBorder="1" applyAlignment="1" applyProtection="1">
      <alignment horizontal="center" wrapText="1"/>
      <protection locked="0"/>
    </xf>
    <xf numFmtId="44" fontId="6" fillId="2" borderId="14" xfId="2" applyFont="1" applyFill="1" applyBorder="1" applyAlignment="1" applyProtection="1">
      <alignment horizontal="center" wrapText="1"/>
      <protection locked="0"/>
    </xf>
    <xf numFmtId="44" fontId="6" fillId="2" borderId="21" xfId="2" applyFont="1" applyFill="1" applyBorder="1" applyAlignment="1" applyProtection="1">
      <alignment horizontal="center" wrapText="1"/>
      <protection locked="0"/>
    </xf>
    <xf numFmtId="44" fontId="6" fillId="2" borderId="16" xfId="2" applyFont="1" applyFill="1" applyBorder="1" applyAlignment="1" applyProtection="1">
      <alignment horizontal="center" wrapText="1"/>
      <protection locked="0"/>
    </xf>
    <xf numFmtId="44" fontId="6" fillId="2" borderId="2" xfId="2" applyFont="1" applyFill="1" applyBorder="1" applyAlignment="1" applyProtection="1">
      <alignment horizontal="center" wrapText="1"/>
      <protection locked="0"/>
    </xf>
    <xf numFmtId="0" fontId="6" fillId="2" borderId="13" xfId="0" applyFont="1" applyFill="1" applyBorder="1" applyAlignment="1" applyProtection="1">
      <alignment horizontal="center" wrapText="1"/>
      <protection locked="0"/>
    </xf>
    <xf numFmtId="0" fontId="6" fillId="0" borderId="0" xfId="0" applyFont="1" applyAlignment="1" applyProtection="1">
      <alignment horizontal="center" wrapText="1"/>
      <protection locked="0"/>
    </xf>
    <xf numFmtId="0" fontId="6" fillId="4" borderId="0" xfId="0" applyFont="1" applyFill="1" applyAlignment="1" applyProtection="1">
      <alignment horizontal="center" wrapText="1"/>
      <protection locked="0"/>
    </xf>
    <xf numFmtId="0" fontId="18" fillId="4" borderId="1" xfId="0" applyFont="1" applyFill="1" applyBorder="1" applyAlignment="1" applyProtection="1">
      <alignment horizontal="left" wrapText="1"/>
      <protection locked="0"/>
    </xf>
    <xf numFmtId="0" fontId="18" fillId="4" borderId="1" xfId="0" applyFont="1" applyFill="1" applyBorder="1" applyAlignment="1" applyProtection="1">
      <alignment vertical="center" wrapText="1"/>
      <protection locked="0"/>
    </xf>
    <xf numFmtId="0" fontId="18" fillId="5" borderId="13" xfId="3" applyFont="1" applyFill="1" applyBorder="1" applyAlignment="1" applyProtection="1">
      <alignment horizontal="left" vertical="center" wrapText="1"/>
      <protection locked="0"/>
    </xf>
    <xf numFmtId="0" fontId="5" fillId="2" borderId="0" xfId="0" applyFont="1" applyFill="1" applyAlignment="1" applyProtection="1">
      <alignment wrapText="1"/>
      <protection locked="0"/>
    </xf>
    <xf numFmtId="0" fontId="6" fillId="2" borderId="1" xfId="0" applyFont="1" applyFill="1" applyBorder="1" applyAlignment="1" applyProtection="1">
      <alignment horizontal="center" wrapText="1"/>
      <protection locked="0"/>
    </xf>
    <xf numFmtId="44" fontId="18" fillId="4" borderId="0" xfId="2" applyFont="1" applyFill="1" applyBorder="1" applyAlignment="1" applyProtection="1">
      <alignment horizontal="center" vertical="center" wrapText="1"/>
    </xf>
    <xf numFmtId="44" fontId="18" fillId="2" borderId="0" xfId="2" applyFont="1" applyFill="1" applyBorder="1" applyAlignment="1" applyProtection="1">
      <alignment horizontal="center" vertical="center" wrapText="1"/>
    </xf>
    <xf numFmtId="0" fontId="12" fillId="0" borderId="0" xfId="0" applyFont="1" applyAlignment="1" applyProtection="1">
      <alignment horizontal="center" wrapText="1"/>
      <protection locked="0"/>
    </xf>
    <xf numFmtId="0" fontId="5" fillId="2" borderId="0" xfId="0" applyFont="1" applyFill="1" applyAlignment="1" applyProtection="1">
      <alignment horizontal="center" vertical="center" wrapText="1"/>
      <protection locked="0"/>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3" fillId="2" borderId="0" xfId="0" applyFont="1" applyFill="1" applyAlignment="1" applyProtection="1">
      <alignment horizontal="center" wrapText="1"/>
      <protection locked="0"/>
    </xf>
    <xf numFmtId="0" fontId="19" fillId="2" borderId="1" xfId="0" applyFont="1" applyFill="1" applyBorder="1" applyAlignment="1" applyProtection="1">
      <alignment horizontal="center" wrapText="1"/>
      <protection locked="0"/>
    </xf>
    <xf numFmtId="0" fontId="18" fillId="2" borderId="9" xfId="3" applyFont="1" applyFill="1" applyBorder="1" applyAlignment="1" applyProtection="1">
      <alignment horizontal="center" vertical="center" wrapText="1"/>
      <protection locked="0"/>
    </xf>
    <xf numFmtId="0" fontId="18" fillId="2" borderId="13" xfId="3" applyFont="1" applyFill="1" applyBorder="1" applyAlignment="1" applyProtection="1">
      <alignment horizontal="center" vertical="center" wrapText="1"/>
      <protection locked="0"/>
    </xf>
    <xf numFmtId="0" fontId="22" fillId="4" borderId="7" xfId="0" applyFont="1" applyFill="1" applyBorder="1" applyAlignment="1" applyProtection="1">
      <alignment horizontal="center" vertical="center" wrapText="1"/>
      <protection locked="0"/>
    </xf>
    <xf numFmtId="0" fontId="19" fillId="2" borderId="22" xfId="0" applyFont="1" applyFill="1" applyBorder="1" applyAlignment="1" applyProtection="1">
      <alignment horizontal="center" vertical="center" wrapText="1"/>
      <protection locked="0"/>
    </xf>
    <xf numFmtId="0" fontId="16" fillId="4" borderId="23"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6" fillId="4" borderId="22" xfId="0" applyFont="1" applyFill="1" applyBorder="1" applyAlignment="1" applyProtection="1">
      <alignment horizontal="center" vertical="center" wrapText="1"/>
      <protection locked="0"/>
    </xf>
    <xf numFmtId="0" fontId="12" fillId="4" borderId="0" xfId="0" applyFont="1" applyFill="1" applyAlignment="1" applyProtection="1">
      <alignment horizontal="center" wrapText="1"/>
      <protection locked="0"/>
    </xf>
    <xf numFmtId="0" fontId="12" fillId="2" borderId="0" xfId="0" applyFont="1" applyFill="1" applyAlignment="1" applyProtection="1">
      <alignment horizontal="center" wrapText="1"/>
      <protection locked="0"/>
    </xf>
    <xf numFmtId="0" fontId="11" fillId="2" borderId="0" xfId="0" applyFont="1" applyFill="1" applyAlignment="1" applyProtection="1">
      <alignment horizontal="left" vertical="center" wrapText="1"/>
      <protection locked="0"/>
    </xf>
    <xf numFmtId="0" fontId="8" fillId="0" borderId="0" xfId="1" applyAlignment="1">
      <alignment horizontal="left" vertical="center" wrapText="1"/>
    </xf>
    <xf numFmtId="0" fontId="7" fillId="0" borderId="0" xfId="0" applyFont="1" applyAlignment="1">
      <alignment vertical="center" wrapText="1"/>
    </xf>
    <xf numFmtId="0" fontId="8" fillId="0" borderId="0" xfId="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3" fillId="2" borderId="0" xfId="0" applyFont="1" applyFill="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wrapText="1"/>
      <protection locked="0"/>
    </xf>
    <xf numFmtId="0" fontId="18" fillId="2" borderId="13" xfId="3" applyFont="1" applyFill="1" applyBorder="1" applyAlignment="1" applyProtection="1">
      <alignment horizontal="left" vertical="center" wrapText="1"/>
      <protection locked="0"/>
    </xf>
    <xf numFmtId="0" fontId="18" fillId="4" borderId="22" xfId="0" applyFont="1" applyFill="1" applyBorder="1" applyAlignment="1" applyProtection="1">
      <alignment horizontal="left" vertical="center" wrapText="1"/>
      <protection locked="0"/>
    </xf>
    <xf numFmtId="0" fontId="19" fillId="4" borderId="29" xfId="0" applyFont="1" applyFill="1" applyBorder="1" applyAlignment="1" applyProtection="1">
      <alignment horizontal="left" vertical="center" wrapText="1"/>
      <protection locked="0"/>
    </xf>
    <xf numFmtId="0" fontId="22" fillId="5" borderId="7" xfId="0" applyFont="1" applyFill="1" applyBorder="1" applyAlignment="1" applyProtection="1">
      <alignment horizontal="left" vertical="center" wrapText="1"/>
      <protection locked="0"/>
    </xf>
    <xf numFmtId="44" fontId="18" fillId="5" borderId="1" xfId="2"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9" fillId="2" borderId="22"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protection locked="0"/>
    </xf>
    <xf numFmtId="0" fontId="12" fillId="4" borderId="29" xfId="0" applyFont="1" applyFill="1" applyBorder="1" applyAlignment="1" applyProtection="1">
      <alignment horizontal="left" vertical="center" wrapText="1"/>
      <protection locked="0"/>
    </xf>
    <xf numFmtId="0" fontId="16" fillId="5" borderId="23"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2" borderId="22"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12" fillId="2" borderId="16" xfId="0" applyFont="1" applyFill="1" applyBorder="1" applyAlignment="1" applyProtection="1">
      <alignment horizontal="left" vertical="center" wrapText="1"/>
      <protection locked="0"/>
    </xf>
    <xf numFmtId="0" fontId="16" fillId="5" borderId="22"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20" fillId="2" borderId="19" xfId="0" applyFont="1" applyFill="1" applyBorder="1" applyAlignment="1" applyProtection="1">
      <alignment horizontal="left" vertical="center" wrapText="1"/>
      <protection locked="0"/>
    </xf>
    <xf numFmtId="0" fontId="18" fillId="2" borderId="22"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5" borderId="9" xfId="0" applyFont="1" applyFill="1" applyBorder="1" applyAlignment="1">
      <alignment horizontal="left" vertical="center" wrapText="1"/>
    </xf>
    <xf numFmtId="44" fontId="6" fillId="2" borderId="9" xfId="2" applyFont="1" applyFill="1" applyBorder="1" applyAlignment="1" applyProtection="1">
      <alignment horizontal="left" vertical="center" wrapText="1"/>
      <protection locked="0"/>
    </xf>
    <xf numFmtId="0" fontId="14" fillId="2" borderId="13" xfId="0" applyFont="1" applyFill="1" applyBorder="1" applyAlignment="1" applyProtection="1">
      <alignment horizontal="left" vertical="center" wrapText="1"/>
      <protection locked="0"/>
    </xf>
    <xf numFmtId="0" fontId="14" fillId="5" borderId="13"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12" xfId="0" applyFont="1" applyFill="1" applyBorder="1" applyAlignment="1">
      <alignment horizontal="left" vertical="center" wrapText="1"/>
    </xf>
    <xf numFmtId="44" fontId="6" fillId="2" borderId="13" xfId="2" applyFont="1" applyFill="1" applyBorder="1" applyAlignment="1" applyProtection="1">
      <alignment horizontal="left" vertical="center" wrapText="1"/>
      <protection locked="0"/>
    </xf>
    <xf numFmtId="0" fontId="6" fillId="2" borderId="22" xfId="0" applyFont="1" applyFill="1" applyBorder="1" applyAlignment="1" applyProtection="1">
      <alignment horizontal="left" vertical="center" wrapText="1"/>
      <protection locked="0"/>
    </xf>
    <xf numFmtId="0" fontId="14" fillId="2" borderId="17" xfId="0" applyFont="1" applyFill="1" applyBorder="1" applyAlignment="1" applyProtection="1">
      <alignment horizontal="left" vertical="center" wrapText="1"/>
      <protection locked="0"/>
    </xf>
    <xf numFmtId="0" fontId="14" fillId="5" borderId="17" xfId="0" applyFont="1" applyFill="1" applyBorder="1" applyAlignment="1">
      <alignment horizontal="left" vertical="center" wrapText="1"/>
    </xf>
    <xf numFmtId="0" fontId="14" fillId="5" borderId="3" xfId="0" applyFont="1" applyFill="1" applyBorder="1" applyAlignment="1">
      <alignment horizontal="left" vertical="center" wrapText="1"/>
    </xf>
    <xf numFmtId="44" fontId="6" fillId="2" borderId="14" xfId="2" applyFont="1" applyFill="1" applyBorder="1" applyAlignment="1" applyProtection="1">
      <alignment horizontal="left" vertical="center" wrapText="1"/>
      <protection locked="0"/>
    </xf>
    <xf numFmtId="0" fontId="14" fillId="5" borderId="20" xfId="0" applyFont="1" applyFill="1" applyBorder="1" applyAlignment="1">
      <alignment horizontal="left" vertical="center" wrapText="1"/>
    </xf>
    <xf numFmtId="44" fontId="6" fillId="2" borderId="21" xfId="2" applyFont="1" applyFill="1" applyBorder="1" applyAlignment="1" applyProtection="1">
      <alignment horizontal="left" vertical="center" wrapText="1"/>
      <protection locked="0"/>
    </xf>
    <xf numFmtId="0" fontId="14" fillId="2" borderId="19" xfId="0" applyFont="1" applyFill="1" applyBorder="1" applyAlignment="1" applyProtection="1">
      <alignment horizontal="left" vertical="center" wrapText="1"/>
      <protection locked="0"/>
    </xf>
    <xf numFmtId="0" fontId="14" fillId="5" borderId="19" xfId="0" applyFont="1" applyFill="1" applyBorder="1" applyAlignment="1">
      <alignment horizontal="left" vertical="center" wrapText="1"/>
    </xf>
    <xf numFmtId="0" fontId="14" fillId="5" borderId="15" xfId="0" applyFont="1" applyFill="1" applyBorder="1" applyAlignment="1">
      <alignment horizontal="left" vertical="center" wrapText="1"/>
    </xf>
    <xf numFmtId="44" fontId="6" fillId="2" borderId="16" xfId="2" applyFont="1" applyFill="1" applyBorder="1" applyAlignment="1" applyProtection="1">
      <alignment horizontal="left" vertical="center" wrapText="1"/>
      <protection locked="0"/>
    </xf>
    <xf numFmtId="44" fontId="6" fillId="2" borderId="2" xfId="2" applyFont="1" applyFill="1" applyBorder="1" applyAlignment="1" applyProtection="1">
      <alignment horizontal="left" vertical="center" wrapText="1"/>
      <protection locked="0"/>
    </xf>
    <xf numFmtId="0" fontId="14" fillId="5" borderId="18" xfId="0" applyFont="1" applyFill="1" applyBorder="1" applyAlignment="1">
      <alignment horizontal="left" vertical="center" wrapText="1"/>
    </xf>
    <xf numFmtId="0" fontId="14" fillId="2" borderId="18" xfId="0" applyFont="1" applyFill="1" applyBorder="1" applyAlignment="1" applyProtection="1">
      <alignment horizontal="left" vertical="center" wrapText="1"/>
      <protection locked="0"/>
    </xf>
    <xf numFmtId="0" fontId="14" fillId="5" borderId="0" xfId="0" applyFont="1" applyFill="1" applyAlignment="1">
      <alignment horizontal="left" vertical="center" wrapText="1"/>
    </xf>
    <xf numFmtId="0" fontId="6" fillId="2" borderId="13" xfId="0" applyFont="1" applyFill="1" applyBorder="1" applyAlignment="1" applyProtection="1">
      <alignment horizontal="left" vertical="center" wrapText="1"/>
      <protection locked="0"/>
    </xf>
    <xf numFmtId="0" fontId="14" fillId="5" borderId="12" xfId="0" applyFont="1" applyFill="1" applyBorder="1" applyAlignment="1" applyProtection="1">
      <alignment horizontal="left" vertical="center" wrapText="1"/>
      <protection locked="0"/>
    </xf>
    <xf numFmtId="44" fontId="1" fillId="2" borderId="9" xfId="2" applyFont="1" applyFill="1" applyBorder="1" applyAlignment="1" applyProtection="1">
      <alignment horizontal="center" wrapText="1"/>
      <protection locked="0"/>
    </xf>
    <xf numFmtId="0" fontId="0" fillId="5" borderId="9" xfId="0" applyFill="1" applyBorder="1" applyAlignment="1">
      <alignment horizontal="left" vertical="center" wrapText="1"/>
    </xf>
    <xf numFmtId="0" fontId="26" fillId="0" borderId="0" xfId="0" applyFont="1" applyAlignment="1">
      <alignment vertical="center" wrapText="1"/>
    </xf>
    <xf numFmtId="0" fontId="26" fillId="0" borderId="0" xfId="0" applyFont="1" applyAlignment="1">
      <alignment vertical="center"/>
    </xf>
    <xf numFmtId="0" fontId="25" fillId="0" borderId="0" xfId="0" applyFont="1" applyAlignment="1">
      <alignment vertical="center" wrapText="1"/>
    </xf>
    <xf numFmtId="0" fontId="11" fillId="2" borderId="27" xfId="0" applyFont="1" applyFill="1" applyBorder="1" applyAlignment="1" applyProtection="1">
      <alignment horizontal="left" vertical="center" wrapText="1"/>
      <protection locked="0"/>
    </xf>
    <xf numFmtId="0" fontId="11" fillId="2" borderId="39" xfId="0" applyFont="1" applyFill="1" applyBorder="1" applyAlignment="1" applyProtection="1">
      <alignment horizontal="left" vertical="center" wrapText="1"/>
      <protection locked="0"/>
    </xf>
    <xf numFmtId="0" fontId="16" fillId="2" borderId="0" xfId="0" applyFont="1" applyFill="1" applyAlignment="1" applyProtection="1">
      <alignment horizontal="center" vertical="center" wrapText="1"/>
      <protection locked="0"/>
    </xf>
    <xf numFmtId="0" fontId="14" fillId="2" borderId="25" xfId="0" applyFont="1" applyFill="1" applyBorder="1" applyAlignment="1" applyProtection="1">
      <alignment horizontal="left" vertical="center" wrapText="1"/>
      <protection locked="0"/>
    </xf>
    <xf numFmtId="0" fontId="14" fillId="2" borderId="21"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4" fillId="2" borderId="26" xfId="0" applyFont="1" applyFill="1" applyBorder="1" applyAlignment="1" applyProtection="1">
      <alignment horizontal="left" vertical="center" wrapText="1"/>
      <protection locked="0"/>
    </xf>
    <xf numFmtId="0" fontId="11" fillId="2" borderId="22" xfId="0" applyFont="1" applyFill="1" applyBorder="1" applyAlignment="1" applyProtection="1">
      <alignment horizontal="left" wrapText="1"/>
      <protection locked="0"/>
    </xf>
    <xf numFmtId="0" fontId="6" fillId="7" borderId="7" xfId="0" applyFont="1" applyFill="1" applyBorder="1" applyAlignment="1" applyProtection="1">
      <alignment horizontal="left" wrapText="1"/>
      <protection locked="0"/>
    </xf>
    <xf numFmtId="0" fontId="6" fillId="7" borderId="8" xfId="0" applyFont="1" applyFill="1" applyBorder="1" applyAlignment="1" applyProtection="1">
      <alignment horizontal="left" wrapText="1"/>
      <protection locked="0"/>
    </xf>
    <xf numFmtId="0" fontId="6" fillId="7" borderId="32" xfId="0" applyFont="1" applyFill="1" applyBorder="1" applyAlignment="1" applyProtection="1">
      <alignment horizontal="left" wrapText="1"/>
      <protection locked="0"/>
    </xf>
    <xf numFmtId="0" fontId="6" fillId="7" borderId="9" xfId="0" applyFont="1" applyFill="1" applyBorder="1" applyAlignment="1" applyProtection="1">
      <alignment horizontal="left" wrapText="1"/>
      <protection locked="0"/>
    </xf>
    <xf numFmtId="0" fontId="6" fillId="7" borderId="4" xfId="0" applyFont="1" applyFill="1" applyBorder="1" applyAlignment="1" applyProtection="1">
      <alignment horizontal="left" wrapText="1"/>
      <protection locked="0"/>
    </xf>
    <xf numFmtId="0" fontId="6" fillId="7" borderId="5" xfId="0" applyFont="1" applyFill="1" applyBorder="1" applyAlignment="1" applyProtection="1">
      <alignment horizontal="left" wrapText="1"/>
      <protection locked="0"/>
    </xf>
    <xf numFmtId="0" fontId="23" fillId="2" borderId="1" xfId="0" applyFont="1" applyFill="1" applyBorder="1" applyAlignment="1" applyProtection="1">
      <alignment horizontal="left" vertical="center" wrapText="1"/>
      <protection locked="0"/>
    </xf>
    <xf numFmtId="0" fontId="2" fillId="2" borderId="23"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12" fillId="2" borderId="0" xfId="0" applyFont="1" applyFill="1" applyAlignment="1" applyProtection="1">
      <alignment horizontal="left" vertical="center" wrapText="1"/>
      <protection locked="0"/>
    </xf>
    <xf numFmtId="0" fontId="11" fillId="7" borderId="4" xfId="0" applyFont="1" applyFill="1" applyBorder="1" applyAlignment="1" applyProtection="1">
      <alignment horizontal="left" vertical="top" wrapText="1"/>
      <protection locked="0"/>
    </xf>
    <xf numFmtId="0" fontId="11" fillId="7" borderId="34" xfId="0" applyFont="1" applyFill="1" applyBorder="1" applyAlignment="1" applyProtection="1">
      <alignment horizontal="left" vertical="top" wrapText="1"/>
      <protection locked="0"/>
    </xf>
    <xf numFmtId="0" fontId="11" fillId="7" borderId="35" xfId="0" applyFont="1" applyFill="1" applyBorder="1" applyAlignment="1" applyProtection="1">
      <alignment horizontal="left" vertical="top" wrapText="1"/>
      <protection locked="0"/>
    </xf>
    <xf numFmtId="0" fontId="11" fillId="7" borderId="6" xfId="0" applyFont="1" applyFill="1" applyBorder="1" applyAlignment="1" applyProtection="1">
      <alignment horizontal="left" vertical="top" wrapText="1"/>
      <protection locked="0"/>
    </xf>
    <xf numFmtId="0" fontId="11" fillId="7" borderId="0" xfId="0" applyFont="1" applyFill="1" applyAlignment="1" applyProtection="1">
      <alignment horizontal="left" vertical="top" wrapText="1"/>
      <protection locked="0"/>
    </xf>
    <xf numFmtId="0" fontId="11" fillId="7" borderId="33" xfId="0" applyFont="1" applyFill="1" applyBorder="1" applyAlignment="1" applyProtection="1">
      <alignment horizontal="left" vertical="top" wrapText="1"/>
      <protection locked="0"/>
    </xf>
    <xf numFmtId="0" fontId="11" fillId="7" borderId="7" xfId="0" applyFont="1" applyFill="1" applyBorder="1" applyAlignment="1" applyProtection="1">
      <alignment horizontal="left" vertical="top" wrapText="1"/>
      <protection locked="0"/>
    </xf>
    <xf numFmtId="0" fontId="11" fillId="7" borderId="1" xfId="0" applyFont="1" applyFill="1" applyBorder="1" applyAlignment="1" applyProtection="1">
      <alignment horizontal="left" vertical="top" wrapText="1"/>
      <protection locked="0"/>
    </xf>
    <xf numFmtId="0" fontId="11" fillId="7" borderId="30" xfId="0" applyFont="1" applyFill="1" applyBorder="1" applyAlignment="1" applyProtection="1">
      <alignment horizontal="left" vertical="top" wrapText="1"/>
      <protection locked="0"/>
    </xf>
    <xf numFmtId="0" fontId="11" fillId="5" borderId="23" xfId="0" applyFont="1" applyFill="1" applyBorder="1" applyAlignment="1">
      <alignment horizontal="left" wrapText="1"/>
    </xf>
    <xf numFmtId="0" fontId="11" fillId="5" borderId="22" xfId="0" applyFont="1" applyFill="1" applyBorder="1" applyAlignment="1">
      <alignment horizontal="left" wrapText="1"/>
    </xf>
    <xf numFmtId="0" fontId="11" fillId="5" borderId="29" xfId="0" applyFont="1" applyFill="1" applyBorder="1" applyAlignment="1">
      <alignment horizontal="left" wrapText="1"/>
    </xf>
    <xf numFmtId="0" fontId="23" fillId="2" borderId="22"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6" fillId="7" borderId="37" xfId="0" applyFont="1" applyFill="1" applyBorder="1" applyAlignment="1" applyProtection="1">
      <alignment wrapText="1"/>
      <protection locked="0"/>
    </xf>
    <xf numFmtId="0" fontId="6" fillId="7" borderId="26" xfId="0" applyFont="1" applyFill="1" applyBorder="1" applyAlignment="1" applyProtection="1">
      <alignment wrapText="1"/>
      <protection locked="0"/>
    </xf>
    <xf numFmtId="0" fontId="3" fillId="7" borderId="38" xfId="0" applyFont="1" applyFill="1" applyBorder="1" applyAlignment="1" applyProtection="1">
      <alignment wrapText="1"/>
      <protection locked="0"/>
    </xf>
    <xf numFmtId="0" fontId="6" fillId="7" borderId="39" xfId="0" applyFont="1" applyFill="1" applyBorder="1" applyAlignment="1" applyProtection="1">
      <alignment wrapText="1"/>
      <protection locked="0"/>
    </xf>
    <xf numFmtId="0" fontId="6" fillId="7" borderId="36" xfId="0" applyFont="1" applyFill="1" applyBorder="1" applyAlignment="1" applyProtection="1">
      <alignment wrapText="1"/>
      <protection locked="0"/>
    </xf>
    <xf numFmtId="0" fontId="6" fillId="7" borderId="21" xfId="0" applyFont="1" applyFill="1" applyBorder="1" applyAlignment="1" applyProtection="1">
      <alignment wrapText="1"/>
      <protection locked="0"/>
    </xf>
    <xf numFmtId="0" fontId="11" fillId="7" borderId="6" xfId="0" applyFont="1" applyFill="1" applyBorder="1" applyAlignment="1" applyProtection="1">
      <alignment vertical="top" wrapText="1"/>
      <protection locked="0"/>
    </xf>
    <xf numFmtId="0" fontId="11" fillId="7" borderId="0" xfId="0" applyFont="1" applyFill="1" applyAlignment="1" applyProtection="1">
      <alignment vertical="top" wrapText="1"/>
      <protection locked="0"/>
    </xf>
    <xf numFmtId="0" fontId="11" fillId="7" borderId="33" xfId="0" applyFont="1" applyFill="1" applyBorder="1" applyAlignment="1" applyProtection="1">
      <alignment vertical="top" wrapText="1"/>
      <protection locked="0"/>
    </xf>
    <xf numFmtId="0" fontId="11" fillId="7" borderId="7" xfId="0" applyFont="1" applyFill="1" applyBorder="1" applyAlignment="1" applyProtection="1">
      <alignment vertical="top" wrapText="1"/>
      <protection locked="0"/>
    </xf>
    <xf numFmtId="0" fontId="11" fillId="7" borderId="1" xfId="0" applyFont="1" applyFill="1" applyBorder="1" applyAlignment="1" applyProtection="1">
      <alignment vertical="top" wrapText="1"/>
      <protection locked="0"/>
    </xf>
    <xf numFmtId="0" fontId="11" fillId="7" borderId="30" xfId="0" applyFont="1" applyFill="1" applyBorder="1" applyAlignment="1" applyProtection="1">
      <alignment vertical="top" wrapText="1"/>
      <protection locked="0"/>
    </xf>
    <xf numFmtId="0" fontId="11" fillId="5" borderId="4" xfId="0" applyFont="1" applyFill="1" applyBorder="1" applyAlignment="1">
      <alignment wrapText="1"/>
    </xf>
    <xf numFmtId="0" fontId="11" fillId="5" borderId="34" xfId="0" applyFont="1" applyFill="1" applyBorder="1" applyAlignment="1">
      <alignment wrapText="1"/>
    </xf>
    <xf numFmtId="0" fontId="11" fillId="5" borderId="35" xfId="0" applyFont="1" applyFill="1" applyBorder="1" applyAlignment="1">
      <alignment wrapText="1"/>
    </xf>
    <xf numFmtId="0" fontId="27" fillId="0" borderId="0" xfId="0" applyFont="1" applyAlignment="1">
      <alignment horizontal="center" vertical="center" wrapText="1"/>
    </xf>
    <xf numFmtId="0" fontId="25" fillId="0" borderId="0" xfId="0" applyFont="1" applyAlignment="1">
      <alignment horizontal="left" vertical="center" wrapText="1"/>
    </xf>
  </cellXfs>
  <cellStyles count="4">
    <cellStyle name="Currency" xfId="2" builtinId="4"/>
    <cellStyle name="Hyperlink" xfId="1" builtinId="8"/>
    <cellStyle name="Input" xfId="3" builtinId="20" customBuiltin="1"/>
    <cellStyle name="Normal" xfId="0" builtinId="0"/>
  </cellStyles>
  <dxfs count="19">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5A3FE0-BC2B-43A9-B15C-61003F9CE74D}" name="TableMQS" displayName="TableMQS" ref="B4:R39" totalsRowShown="0" headerRowDxfId="18" dataDxfId="17">
  <autoFilter ref="B4:R39" xr:uid="{585A3FE0-BC2B-43A9-B15C-61003F9CE74D}">
    <filterColumn colId="2">
      <filters>
        <filter val="Accessory Building Relocation"/>
        <filter val="Accessory Building Removal"/>
        <filter val="Accessory Building Replacement"/>
        <filter val="Accessory Buildings Retrofit"/>
        <filter val="Air Intake Vent Retrofit"/>
        <filter val="Attached Awning and Coverings Retrofit"/>
        <filter val="Attached Combustible Fence/Gate Removal"/>
        <filter val="Attached Combustible Fence/Gate Retrofit"/>
        <filter val="Attached Pergola or Trellis Retrofit"/>
        <filter val="Attached Retaining Wall Retrofit"/>
        <filter val="Attics and Rafter Space Flame and Ember Resistant Vent Retrofit"/>
        <filter val="Attics and Rafter Space Metal Mesh Vent Retrofit"/>
        <filter val="Building Address Retrofit"/>
        <filter val="Chimney Spark Arrestor Retrofit"/>
        <filter val="Combustible Wall Above Deck Intersection Retrofit"/>
        <filter val="Combustible Wall at Roof Intersection Flashing Retrofit"/>
        <filter val="Combustible Wall at Roof Intersection Retrofit"/>
        <filter val="Combustible Wall Below Deck Intersection Retrofit"/>
        <filter val="Crawl Space Access Ignition Resistant Material Retrofit"/>
        <filter val="Crawl Space Access Metal Mesh Retrofit"/>
        <filter val="Deck Full Replacement Retrofit"/>
        <filter val="Deck Partial Replacement Retrofit"/>
        <filter val="Deck Removal"/>
        <filter val="Deck/Stairs/Ramp Unenclosed Area Retrofit"/>
        <filter val="Detached Fence Retrofit"/>
        <filter val="Detached Retaining Wall Retrofit"/>
        <filter val="Dryer Vent Retrofit"/>
        <filter val="Enclosed Roof Eaves and Roof Eave Soffits Conversion Retrofit"/>
        <filter val="Existing Open Roof Eaves or Enclosed Roof Eaves and Roof Eave Soffits Retrofit"/>
        <filter val="Exterior Door Full Retrofit"/>
        <filter val="Exterior Door Partial Retrofit"/>
        <filter val="Exterior Porch Ceilings, Floor Projections, Underfloor Protection or Underside of Appendages Retrofit"/>
        <filter val="Exterior Sliding or Swinging Screen Door Retrofit"/>
        <filter val="Exterior Wall Full Retrofit"/>
        <filter val="Exterior Wall Gaps or Openings Retrofit"/>
        <filter val="Exterior Wall Partial Retrofit"/>
        <filter val="Exterior Wall Trim Retrofit"/>
        <filter val="Exterior Wall Unenclosed Area Retrofit"/>
        <filter val="Exterior Window Retrofit"/>
        <filter val="Exterior Window Screen Retrofit"/>
        <filter val="Garage Door Full Retrofit"/>
        <filter val="Garage Door Partial Retrofit"/>
        <filter val="Garage Door Perimeter Gap Retrofit"/>
        <filter val="Garbage Can Enclosure"/>
        <filter val="Gutter Cover Retrofit"/>
        <filter val="Gutter System Retrofit"/>
        <filter val="Miscellaneous Structures - Relocating"/>
        <filter val="Miscellaneous Structures - Retrofitting"/>
        <filter val="Miscellaneous Structures-Removing"/>
        <filter val="Operable Skylight Screen Retrofit"/>
        <filter val="Other Miscellaneous Attachments Retrofit"/>
        <filter val="Propane Tank Retrofit"/>
        <filter val="Propane Tank Vegetation Clearance"/>
        <filter val="Ramp Full Replacement Retrofit"/>
        <filter val="Ramp Partial Replacement Retrofit"/>
        <filter val="Roof Assembly Full Retrofit"/>
        <filter val="Roof Assembly Openings or Gaps Retrofit"/>
        <filter val="Roof Assembly Partial Retrofit"/>
        <filter val="Roof Combustible Attachment Retrofit"/>
        <filter val="Roof Drip Edge Retrofit"/>
        <filter val="Roof Eave Fascia Full Replacement Retrofit"/>
        <filter val="Roof Eave Fascia Holes or Gaps Retrofit"/>
        <filter val="Roof Valley Retrofit"/>
        <filter val="Skylight Flashing Retrofit"/>
        <filter val="Skylight Replacement Retrofit"/>
        <filter val="Stairs Full Replacement Retrofit"/>
        <filter val="Stairs Partial Replacement Retrofit"/>
        <filter val="TOTAL PROPOSED AGREEMENT AMOUNT"/>
        <filter val="Under-Floor Ventilation Flame and Ember Resistant Vent Retrofit"/>
        <filter val="Under-Floor Ventilation Metal Mesh Vent Retrofit"/>
        <filter val="Vehicle Hardening"/>
        <filter val="Vehicle Relocation"/>
        <filter val="Vehicle Removal"/>
        <filter val="Zone 0 Firewood Relocation"/>
        <filter val="Zone 0 Firewood Removal"/>
        <filter val="Zone 0 Hardscaping"/>
        <filter val="Zone 0 Log Mitigation"/>
        <filter val="Zone 0 Miscellaneous Combustible Material Removal"/>
        <filter val="Zone 0 Roof Combustible Material Removal"/>
        <filter val="Zone 0 Stump Mitigation"/>
        <filter val="Zone 0 Tree Felling"/>
        <filter val="Zone 0 Tree Limbing"/>
        <filter val="Zone 0 Vegetation Modification"/>
        <filter val="Zone 1 Cutting of Annual Grasses and Forbs"/>
        <filter val="Zone 1 Firewood Clearance"/>
        <filter val="Zone 1 Firewood Fire Resistant Cover"/>
        <filter val="Zone 1 Firewood Fire Resistant Enclosure"/>
        <filter val="Zone 1 Firewood Relocation"/>
        <filter val="Zone 1 Firewood Removal"/>
        <filter val="Zone 1 Log Mitigation"/>
        <filter val="Zone 1 Miscellaneous Combustible Material Removal"/>
        <filter val="Zone 1 Outbuilding Clearance"/>
        <filter val="Zone 1 Roof Combustible Material Removal"/>
        <filter val="Zone 1 Stump Mitigation"/>
        <filter val="Zone 1 Tree Felling"/>
        <filter val="Zone 1 Tree Limbing"/>
        <filter val="Zone 1 Vegetation Modification"/>
        <filter val="Zone 2 Cutting of Annual Grasses and Forbs"/>
        <filter val="Zone 2 Firewood Clearance"/>
        <filter val="Zone 2 Log Mitigation"/>
        <filter val="Zone 2 Miscellaneous Combustible Material Removal"/>
        <filter val="Zone 2 Outbuilding Clearance"/>
        <filter val="Zone 2 Roof Combustible Material Removal"/>
        <filter val="Zone 2 Stump Mitigation"/>
        <filter val="Zone 2 Tree Felling"/>
      </filters>
    </filterColumn>
    <filterColumn colId="5">
      <filters>
        <filter val="OTHER DEFENSIBLE SPACE"/>
        <filter val="ZONE 0 DEFENSIBLE SPACE"/>
        <filter val="ZONE 1 DEFENSIBLE SPACE"/>
        <filter val="ZONE 2 DEFENSIBLE SPACE"/>
      </filters>
    </filterColumn>
  </autoFilter>
  <sortState xmlns:xlrd2="http://schemas.microsoft.com/office/spreadsheetml/2017/richdata2" ref="B5:R39">
    <sortCondition ref="B4:B39"/>
  </sortState>
  <tableColumns count="17">
    <tableColumn id="6" xr3:uid="{1689F625-67B0-42AF-9E9A-87E02E7DAE02}" name="Sort Order" dataDxfId="16"/>
    <tableColumn id="7" xr3:uid="{7D7C2A29-CBA5-4EF3-936C-B411A47E15C2}" name="Retrofit Code" dataDxfId="15"/>
    <tableColumn id="2" xr3:uid="{F5798882-C1C1-4DD2-8D96-4B2320CD3989}" name="Retrofit Name" dataDxfId="14"/>
    <tableColumn id="10" xr3:uid="{7D3CF7FF-8810-4E32-83E8-8774718AFC16}" name="Retrofit Description" dataDxfId="13"/>
    <tableColumn id="4" xr3:uid="{914BF8C8-1D7F-4106-A28E-CD42F59962B7}" name="Minimum Quality Standard" dataDxfId="12"/>
    <tableColumn id="11" xr3:uid="{4C49263F-E653-4C28-81A6-171C742BC0DF}" name="Retrofit Category" dataDxfId="11"/>
    <tableColumn id="9" xr3:uid="{C4D2B778-BAAE-4166-A1D0-B2ACBD5F0435}" name="Retrofit Sub Category" dataDxfId="10"/>
    <tableColumn id="8" xr3:uid="{B63F3DD1-450D-4CE8-9E5A-E90B6C067DA1}" name="California Building Code" dataDxfId="9"/>
    <tableColumn id="1" xr3:uid="{59A62310-42F6-4FCA-BF7C-7DE66837B0FA}" name="California Residential Code" dataDxfId="8"/>
    <tableColumn id="19" xr3:uid="{9608D125-F0F8-4BE3-9AC9-DDA783231359}" name="NIST HHM" dataDxfId="7" dataCellStyle="Hyperlink"/>
    <tableColumn id="18" xr3:uid="{6BA9F34F-289B-4249-9AA5-5CF09E86B4D1}" name="California Fire Code" dataDxfId="6" dataCellStyle="Hyperlink"/>
    <tableColumn id="17" xr3:uid="{10719E88-DFAD-48D7-AA9C-A15A31347ED9}" name="California Mechanical Code" dataDxfId="5" dataCellStyle="Hyperlink"/>
    <tableColumn id="12" xr3:uid="{543C3133-FA40-4FE9-9693-BA3E9304CA78}" name="Salesforce Category" dataDxfId="4"/>
    <tableColumn id="3" xr3:uid="{D65F3A9B-F013-4DE7-BEE4-3143C790869A}" name="California Wildfire Mitigation Program - Ember Mitigations" dataDxfId="3"/>
    <tableColumn id="13" xr3:uid="{51F6B3D3-074E-4BBE-8855-B226BF9EAA5F}" name="IBHS - Wildfire Prepared Home™ Designation" dataDxfId="2"/>
    <tableColumn id="14" xr3:uid="{32B07ED4-5A64-40AE-B0F9-8661F11084DD}" name="IBHS - Wildfire Prepared Home Plus™ Designation" dataDxfId="1"/>
    <tableColumn id="15" xr3:uid="{10BF0A3B-0658-4E51-A28E-58DF176FC08C}" name="California Department of Insurance - Safer from Wildfire Program"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codes.iccsafe.org/content/CARC2022P2/chapter-3-building-planning" TargetMode="External"/><Relationship Id="rId18" Type="http://schemas.openxmlformats.org/officeDocument/2006/relationships/hyperlink" Target="https://codes.iccsafe.org/content/CARC2022P2/chapter-3-building-planning" TargetMode="External"/><Relationship Id="rId26" Type="http://schemas.openxmlformats.org/officeDocument/2006/relationships/hyperlink" Target="https://codes.iccsafe.org/content/CABC2022P2/chapter-7a-sfm-materials-and-construction-methods-for-exterior-wildfire-exposure" TargetMode="External"/><Relationship Id="rId39" Type="http://schemas.openxmlformats.org/officeDocument/2006/relationships/hyperlink" Target="https://codes.iccsafe.org/content/CABC2022P2/chapter-7a-sfm-materials-and-construction-methods-for-exterior-wildfire-exposure" TargetMode="External"/><Relationship Id="rId21" Type="http://schemas.openxmlformats.org/officeDocument/2006/relationships/hyperlink" Target="https://codes.iccsafe.org/content/CARC2022P2/chapter-3-building-planning" TargetMode="External"/><Relationship Id="rId34" Type="http://schemas.openxmlformats.org/officeDocument/2006/relationships/hyperlink" Target="https://codes.iccsafe.org/content/CABC2022P2/chapter-7a-sfm-materials-and-construction-methods-for-exterior-wildfire-exposure" TargetMode="External"/><Relationship Id="rId42" Type="http://schemas.openxmlformats.org/officeDocument/2006/relationships/hyperlink" Target="https://codes.iccsafe.org/content/CABC2022P2/chapter-7a-sfm-materials-and-construction-methods-for-exterior-wildfire-exposure" TargetMode="External"/><Relationship Id="rId47" Type="http://schemas.openxmlformats.org/officeDocument/2006/relationships/hyperlink" Target="https://codes.iccsafe.org/content/CABC2022P2/chapter-7a-sfm-materials-and-construction-methods-for-exterior-wildfire-exposure" TargetMode="External"/><Relationship Id="rId50" Type="http://schemas.openxmlformats.org/officeDocument/2006/relationships/hyperlink" Target="https://codes.iccsafe.org/content/CARC2022P2/chapter-3-building-planning" TargetMode="External"/><Relationship Id="rId55" Type="http://schemas.openxmlformats.org/officeDocument/2006/relationships/hyperlink" Target="https://codes.iccsafe.org/content/CABC2022P2/chapter-7a-sfm-materials-and-construction-methods-for-exterior-wildfire-exposure" TargetMode="External"/><Relationship Id="rId7" Type="http://schemas.openxmlformats.org/officeDocument/2006/relationships/hyperlink" Target="https://codes.iccsafe.org/content/CARC2022P2/chapter-3-building-planning" TargetMode="External"/><Relationship Id="rId2" Type="http://schemas.openxmlformats.org/officeDocument/2006/relationships/hyperlink" Target="https://codes.iccsafe.org/content/CARC2022P2/chapter-3-building-planning" TargetMode="External"/><Relationship Id="rId16" Type="http://schemas.openxmlformats.org/officeDocument/2006/relationships/hyperlink" Target="https://codes.iccsafe.org/content/CARC2022P2/chapter-3-building-planning" TargetMode="External"/><Relationship Id="rId29" Type="http://schemas.openxmlformats.org/officeDocument/2006/relationships/hyperlink" Target="https://codes.iccsafe.org/content/CABC2022P2/chapter-7a-sfm-materials-and-construction-methods-for-exterior-wildfire-exposure" TargetMode="External"/><Relationship Id="rId11" Type="http://schemas.openxmlformats.org/officeDocument/2006/relationships/hyperlink" Target="https://codes.iccsafe.org/content/CARC2022P2/chapter-3-building-planning" TargetMode="External"/><Relationship Id="rId24" Type="http://schemas.openxmlformats.org/officeDocument/2006/relationships/hyperlink" Target="https://codes.iccsafe.org/content/CARC2022P2/chapter-3-building-planning" TargetMode="External"/><Relationship Id="rId32" Type="http://schemas.openxmlformats.org/officeDocument/2006/relationships/hyperlink" Target="https://codes.iccsafe.org/content/CABC2022P2/chapter-7a-sfm-materials-and-construction-methods-for-exterior-wildfire-exposure" TargetMode="External"/><Relationship Id="rId37" Type="http://schemas.openxmlformats.org/officeDocument/2006/relationships/hyperlink" Target="https://codes.iccsafe.org/content/CABC2022P2/chapter-7a-sfm-materials-and-construction-methods-for-exterior-wildfire-exposure" TargetMode="External"/><Relationship Id="rId40" Type="http://schemas.openxmlformats.org/officeDocument/2006/relationships/hyperlink" Target="https://codes.iccsafe.org/content/CABC2022P2/chapter-7a-sfm-materials-and-construction-methods-for-exterior-wildfire-exposure" TargetMode="External"/><Relationship Id="rId45" Type="http://schemas.openxmlformats.org/officeDocument/2006/relationships/hyperlink" Target="https://codes.iccsafe.org/content/CABC2022P2/chapter-7a-sfm-materials-and-construction-methods-for-exterior-wildfire-exposure" TargetMode="External"/><Relationship Id="rId53" Type="http://schemas.openxmlformats.org/officeDocument/2006/relationships/hyperlink" Target="https://codes.iccsafe.org/content/CABC2022P2/chapter-7a-sfm-materials-and-construction-methods-for-exterior-wildfire-exposure" TargetMode="External"/><Relationship Id="rId58" Type="http://schemas.openxmlformats.org/officeDocument/2006/relationships/hyperlink" Target="https://www.nist.gov/system/files/documents/noindex/2023/08/22/HMM_Item_02-Roof-to-Skylight_Flashing.pdf" TargetMode="External"/><Relationship Id="rId5" Type="http://schemas.openxmlformats.org/officeDocument/2006/relationships/hyperlink" Target="https://codes.iccsafe.org/content/CARC2022P2/chapter-3-building-planning" TargetMode="External"/><Relationship Id="rId19" Type="http://schemas.openxmlformats.org/officeDocument/2006/relationships/hyperlink" Target="https://codes.iccsafe.org/content/CARC2022P2/chapter-3-building-planning" TargetMode="External"/><Relationship Id="rId4" Type="http://schemas.openxmlformats.org/officeDocument/2006/relationships/hyperlink" Target="https://codes.iccsafe.org/content/CARC2022P2/chapter-3-building-planning" TargetMode="External"/><Relationship Id="rId9" Type="http://schemas.openxmlformats.org/officeDocument/2006/relationships/hyperlink" Target="https://codes.iccsafe.org/content/CARC2022P2/chapter-3-building-planning" TargetMode="External"/><Relationship Id="rId14" Type="http://schemas.openxmlformats.org/officeDocument/2006/relationships/hyperlink" Target="https://codes.iccsafe.org/content/CARC2022P2/chapter-3-building-planning" TargetMode="External"/><Relationship Id="rId22" Type="http://schemas.openxmlformats.org/officeDocument/2006/relationships/hyperlink" Target="https://codes.iccsafe.org/content/CARC2022P2/chapter-3-building-planning" TargetMode="External"/><Relationship Id="rId27" Type="http://schemas.openxmlformats.org/officeDocument/2006/relationships/hyperlink" Target="https://codes.iccsafe.org/content/CABC2022P2/chapter-7a-sfm-materials-and-construction-methods-for-exterior-wildfire-exposure" TargetMode="External"/><Relationship Id="rId30" Type="http://schemas.openxmlformats.org/officeDocument/2006/relationships/hyperlink" Target="https://codes.iccsafe.org/content/CABC2022P2/chapter-7a-sfm-materials-and-construction-methods-for-exterior-wildfire-exposure" TargetMode="External"/><Relationship Id="rId35" Type="http://schemas.openxmlformats.org/officeDocument/2006/relationships/hyperlink" Target="https://codes.iccsafe.org/content/CABC2022P2/chapter-7a-sfm-materials-and-construction-methods-for-exterior-wildfire-exposure" TargetMode="External"/><Relationship Id="rId43" Type="http://schemas.openxmlformats.org/officeDocument/2006/relationships/hyperlink" Target="https://codes.iccsafe.org/content/CABC2022P2/chapter-7a-sfm-materials-and-construction-methods-for-exterior-wildfire-exposure" TargetMode="External"/><Relationship Id="rId48" Type="http://schemas.openxmlformats.org/officeDocument/2006/relationships/hyperlink" Target="https://codes.iccsafe.org/content/CARC2022P2/chapter-3-building-planning" TargetMode="External"/><Relationship Id="rId56" Type="http://schemas.openxmlformats.org/officeDocument/2006/relationships/hyperlink" Target="https://codes.iccsafe.org/content/CABC2022P2/chapter-7a-sfm-materials-and-construction-methods-for-exterior-wildfire-exposure" TargetMode="External"/><Relationship Id="rId8" Type="http://schemas.openxmlformats.org/officeDocument/2006/relationships/hyperlink" Target="https://codes.iccsafe.org/content/CARC2022P2/chapter-3-building-planning" TargetMode="External"/><Relationship Id="rId51" Type="http://schemas.openxmlformats.org/officeDocument/2006/relationships/hyperlink" Target="https://codes.iccsafe.org/content/CABC2022P2/chapter-7a-sfm-materials-and-construction-methods-for-exterior-wildfire-exposure" TargetMode="External"/><Relationship Id="rId3" Type="http://schemas.openxmlformats.org/officeDocument/2006/relationships/hyperlink" Target="https://codes.iccsafe.org/content/CARC2022P2/chapter-3-building-planning" TargetMode="External"/><Relationship Id="rId12" Type="http://schemas.openxmlformats.org/officeDocument/2006/relationships/hyperlink" Target="https://codes.iccsafe.org/content/CARC2022P2/chapter-3-building-planning" TargetMode="External"/><Relationship Id="rId17" Type="http://schemas.openxmlformats.org/officeDocument/2006/relationships/hyperlink" Target="https://codes.iccsafe.org/content/CARC2022P2/chapter-3-building-planning" TargetMode="External"/><Relationship Id="rId25" Type="http://schemas.openxmlformats.org/officeDocument/2006/relationships/hyperlink" Target="https://codes.iccsafe.org/content/CABC2022P2/chapter-7a-sfm-materials-and-construction-methods-for-exterior-wildfire-exposure" TargetMode="External"/><Relationship Id="rId33" Type="http://schemas.openxmlformats.org/officeDocument/2006/relationships/hyperlink" Target="https://codes.iccsafe.org/content/CABC2022P2/chapter-7a-sfm-materials-and-construction-methods-for-exterior-wildfire-exposure" TargetMode="External"/><Relationship Id="rId38" Type="http://schemas.openxmlformats.org/officeDocument/2006/relationships/hyperlink" Target="https://codes.iccsafe.org/content/CABC2022P2/chapter-7a-sfm-materials-and-construction-methods-for-exterior-wildfire-exposure" TargetMode="External"/><Relationship Id="rId46" Type="http://schemas.openxmlformats.org/officeDocument/2006/relationships/hyperlink" Target="https://codes.iccsafe.org/content/CARC2022P2/chapter-3-building-planning" TargetMode="External"/><Relationship Id="rId59" Type="http://schemas.openxmlformats.org/officeDocument/2006/relationships/printerSettings" Target="../printerSettings/printerSettings3.bin"/><Relationship Id="rId20" Type="http://schemas.openxmlformats.org/officeDocument/2006/relationships/hyperlink" Target="https://codes.iccsafe.org/content/CARC2022P2/chapter-3-building-planning" TargetMode="External"/><Relationship Id="rId41" Type="http://schemas.openxmlformats.org/officeDocument/2006/relationships/hyperlink" Target="https://codes.iccsafe.org/content/CABC2022P2/chapter-7a-sfm-materials-and-construction-methods-for-exterior-wildfire-exposure" TargetMode="External"/><Relationship Id="rId54" Type="http://schemas.openxmlformats.org/officeDocument/2006/relationships/hyperlink" Target="https://codes.iccsafe.org/content/CARC2022P2/chapter-3-building-planning" TargetMode="External"/><Relationship Id="rId1" Type="http://schemas.openxmlformats.org/officeDocument/2006/relationships/hyperlink" Target="https://codes.iccsafe.org/content/CARC2022P2/chapter-3-building-planning" TargetMode="External"/><Relationship Id="rId6" Type="http://schemas.openxmlformats.org/officeDocument/2006/relationships/hyperlink" Target="https://codes.iccsafe.org/content/CARC2022P2/chapter-3-building-planning" TargetMode="External"/><Relationship Id="rId15" Type="http://schemas.openxmlformats.org/officeDocument/2006/relationships/hyperlink" Target="https://codes.iccsafe.org/content/CARC2022P2/chapter-3-building-planning" TargetMode="External"/><Relationship Id="rId23" Type="http://schemas.openxmlformats.org/officeDocument/2006/relationships/hyperlink" Target="https://codes.iccsafe.org/content/CARC2022P2/chapter-3-building-planning" TargetMode="External"/><Relationship Id="rId28" Type="http://schemas.openxmlformats.org/officeDocument/2006/relationships/hyperlink" Target="https://codes.iccsafe.org/content/CABC2022P2/chapter-7a-sfm-materials-and-construction-methods-for-exterior-wildfire-exposure" TargetMode="External"/><Relationship Id="rId36" Type="http://schemas.openxmlformats.org/officeDocument/2006/relationships/hyperlink" Target="https://codes.iccsafe.org/content/CABC2022P2/chapter-7a-sfm-materials-and-construction-methods-for-exterior-wildfire-exposure" TargetMode="External"/><Relationship Id="rId49" Type="http://schemas.openxmlformats.org/officeDocument/2006/relationships/hyperlink" Target="https://codes.iccsafe.org/content/CABC2022P2/chapter-7a-sfm-materials-and-construction-methods-for-exterior-wildfire-exposure" TargetMode="External"/><Relationship Id="rId57" Type="http://schemas.openxmlformats.org/officeDocument/2006/relationships/hyperlink" Target="https://codes.iccsafe.org/content/CARC2022P2/chapter-3-building-planning" TargetMode="External"/><Relationship Id="rId10" Type="http://schemas.openxmlformats.org/officeDocument/2006/relationships/hyperlink" Target="https://codes.iccsafe.org/content/CARC2022P2/chapter-3-building-planning" TargetMode="External"/><Relationship Id="rId31" Type="http://schemas.openxmlformats.org/officeDocument/2006/relationships/hyperlink" Target="https://codes.iccsafe.org/content/CABC2022P2/chapter-7a-sfm-materials-and-construction-methods-for-exterior-wildfire-exposure" TargetMode="External"/><Relationship Id="rId44" Type="http://schemas.openxmlformats.org/officeDocument/2006/relationships/hyperlink" Target="https://codes.iccsafe.org/content/CABC2022P2/chapter-7a-sfm-materials-and-construction-methods-for-exterior-wildfire-exposure" TargetMode="External"/><Relationship Id="rId52" Type="http://schemas.openxmlformats.org/officeDocument/2006/relationships/hyperlink" Target="https://codes.iccsafe.org/content/CARC2022P2/chapter-3-building-planning" TargetMode="External"/><Relationship Id="rId60"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s://codes.iccsafe.org/content/CABC2022P2/chapter-7a-sfm-materials-and-construction-methods-for-exterior-wildfire-exposure" TargetMode="External"/><Relationship Id="rId13" Type="http://schemas.openxmlformats.org/officeDocument/2006/relationships/hyperlink" Target="https://codes.iccsafe.org/content/CABC2022P2/chapter-7a-sfm-materials-and-construction-methods-for-exterior-wildfire-exposure" TargetMode="External"/><Relationship Id="rId18" Type="http://schemas.openxmlformats.org/officeDocument/2006/relationships/hyperlink" Target="https://codes.iccsafe.org/content/CABC2022P2/chapter-7a-sfm-materials-and-construction-methods-for-exterior-wildfire-exposure" TargetMode="External"/><Relationship Id="rId3" Type="http://schemas.openxmlformats.org/officeDocument/2006/relationships/hyperlink" Target="https://codes.iccsafe.org/content/CABC2022P2/chapter-7a-sfm-materials-and-construction-methods-for-exterior-wildfire-exposure" TargetMode="External"/><Relationship Id="rId21" Type="http://schemas.openxmlformats.org/officeDocument/2006/relationships/hyperlink" Target="https://codes.iccsafe.org/content/CABC2022P2/chapter-7a-sfm-materials-and-construction-methods-for-exterior-wildfire-exposure" TargetMode="External"/><Relationship Id="rId7" Type="http://schemas.openxmlformats.org/officeDocument/2006/relationships/hyperlink" Target="https://codes.iccsafe.org/content/CABC2022P2/chapter-7a-sfm-materials-and-construction-methods-for-exterior-wildfire-exposure" TargetMode="External"/><Relationship Id="rId12" Type="http://schemas.openxmlformats.org/officeDocument/2006/relationships/hyperlink" Target="https://codes.iccsafe.org/content/CABC2022P2/chapter-7a-sfm-materials-and-construction-methods-for-exterior-wildfire-exposure" TargetMode="External"/><Relationship Id="rId17" Type="http://schemas.openxmlformats.org/officeDocument/2006/relationships/hyperlink" Target="https://codes.iccsafe.org/content/CABC2022P2/chapter-7a-sfm-materials-and-construction-methods-for-exterior-wildfire-exposure" TargetMode="External"/><Relationship Id="rId25" Type="http://schemas.openxmlformats.org/officeDocument/2006/relationships/hyperlink" Target="https://codes.iccsafe.org/content/CABC2022P2/chapter-12-interior-environment" TargetMode="External"/><Relationship Id="rId2" Type="http://schemas.openxmlformats.org/officeDocument/2006/relationships/hyperlink" Target="https://codes.iccsafe.org/content/CABC2022P2/chapter-7a-sfm-materials-and-construction-methods-for-exterior-wildfire-exposure" TargetMode="External"/><Relationship Id="rId16" Type="http://schemas.openxmlformats.org/officeDocument/2006/relationships/hyperlink" Target="https://codes.iccsafe.org/content/CABC2022P2/chapter-7a-sfm-materials-and-construction-methods-for-exterior-wildfire-exposure" TargetMode="External"/><Relationship Id="rId20" Type="http://schemas.openxmlformats.org/officeDocument/2006/relationships/hyperlink" Target="https://codes.iccsafe.org/content/CABC2022P2/chapter-7a-sfm-materials-and-construction-methods-for-exterior-wildfire-exposure" TargetMode="External"/><Relationship Id="rId1" Type="http://schemas.openxmlformats.org/officeDocument/2006/relationships/hyperlink" Target="https://codes.iccsafe.org/content/CABC2022P2/chapter-7a-sfm-materials-and-construction-methods-for-exterior-wildfire-exposure" TargetMode="External"/><Relationship Id="rId6" Type="http://schemas.openxmlformats.org/officeDocument/2006/relationships/hyperlink" Target="https://codes.iccsafe.org/content/CABC2022P2/chapter-7a-sfm-materials-and-construction-methods-for-exterior-wildfire-exposure" TargetMode="External"/><Relationship Id="rId11" Type="http://schemas.openxmlformats.org/officeDocument/2006/relationships/hyperlink" Target="https://codes.iccsafe.org/content/CABC2022P2/chapter-7a-sfm-materials-and-construction-methods-for-exterior-wildfire-exposure" TargetMode="External"/><Relationship Id="rId24" Type="http://schemas.openxmlformats.org/officeDocument/2006/relationships/hyperlink" Target="https://codes.iccsafe.org/content/CABC2022P2/chapter-15-roof-assemblies-and-rooftop-structures" TargetMode="External"/><Relationship Id="rId5" Type="http://schemas.openxmlformats.org/officeDocument/2006/relationships/hyperlink" Target="https://codes.iccsafe.org/content/CABC2022P2/chapter-7a-sfm-materials-and-construction-methods-for-exterior-wildfire-exposure" TargetMode="External"/><Relationship Id="rId15" Type="http://schemas.openxmlformats.org/officeDocument/2006/relationships/hyperlink" Target="https://codes.iccsafe.org/content/CABC2022P2/chapter-7a-sfm-materials-and-construction-methods-for-exterior-wildfire-exposure" TargetMode="External"/><Relationship Id="rId23" Type="http://schemas.openxmlformats.org/officeDocument/2006/relationships/hyperlink" Target="https://codes.iccsafe.org/content/CABC2022P2/chapter-7a-sfm-materials-and-construction-methods-for-exterior-wildfire-exposure" TargetMode="External"/><Relationship Id="rId10" Type="http://schemas.openxmlformats.org/officeDocument/2006/relationships/hyperlink" Target="https://codes.iccsafe.org/content/CABC2022P2/chapter-7a-sfm-materials-and-construction-methods-for-exterior-wildfire-exposure" TargetMode="External"/><Relationship Id="rId19" Type="http://schemas.openxmlformats.org/officeDocument/2006/relationships/hyperlink" Target="https://codes.iccsafe.org/content/CABC2022P2/chapter-7a-sfm-materials-and-construction-methods-for-exterior-wildfire-exposure" TargetMode="External"/><Relationship Id="rId4" Type="http://schemas.openxmlformats.org/officeDocument/2006/relationships/hyperlink" Target="https://codes.iccsafe.org/content/CABC2022P2/chapter-7a-sfm-materials-and-construction-methods-for-exterior-wildfire-exposure" TargetMode="External"/><Relationship Id="rId9" Type="http://schemas.openxmlformats.org/officeDocument/2006/relationships/hyperlink" Target="https://codes.iccsafe.org/content/CABC2022P2/chapter-7a-sfm-materials-and-construction-methods-for-exterior-wildfire-exposure" TargetMode="External"/><Relationship Id="rId14" Type="http://schemas.openxmlformats.org/officeDocument/2006/relationships/hyperlink" Target="https://codes.iccsafe.org/content/CABC2022P2/chapter-7a-sfm-materials-and-construction-methods-for-exterior-wildfire-exposure" TargetMode="External"/><Relationship Id="rId22" Type="http://schemas.openxmlformats.org/officeDocument/2006/relationships/hyperlink" Target="https://codes.iccsafe.org/content/CABC2022P2/chapter-7a-sfm-materials-and-construction-methods-for-exterior-wildfire-exposure"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codes.iccsafe.org/content/CAFC2022P2/chapter-61-liquefied-petroleum-gases" TargetMode="External"/><Relationship Id="rId1" Type="http://schemas.openxmlformats.org/officeDocument/2006/relationships/hyperlink" Target="https://codes.iccsafe.org/content/CAFC2022P2/chapter-61-liquefied-petroleum-g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FE3A2-8777-4ECA-86E4-78CC96174EAF}">
  <sheetPr>
    <pageSetUpPr fitToPage="1"/>
  </sheetPr>
  <dimension ref="A1:AI265"/>
  <sheetViews>
    <sheetView zoomScale="68" zoomScaleNormal="68" workbookViewId="0">
      <pane ySplit="11" topLeftCell="A20" activePane="bottomLeft" state="frozen"/>
      <selection pane="bottomLeft" activeCell="B15" sqref="B15"/>
    </sheetView>
  </sheetViews>
  <sheetFormatPr defaultColWidth="9.109375" defaultRowHeight="13.8" outlineLevelRow="2" x14ac:dyDescent="0.25"/>
  <cols>
    <col min="1" max="1" width="4.109375" style="5" customWidth="1"/>
    <col min="2" max="2" width="17.6640625" style="37" customWidth="1"/>
    <col min="3" max="3" width="18.33203125" style="37" customWidth="1"/>
    <col min="4" max="4" width="37.88671875" style="5" customWidth="1"/>
    <col min="5" max="5" width="87.6640625" style="18" customWidth="1"/>
    <col min="6" max="6" width="20.33203125" style="19" customWidth="1"/>
    <col min="7" max="7" width="15.5546875" style="5" customWidth="1"/>
    <col min="8" max="8" width="4.109375" style="5" customWidth="1"/>
    <col min="9" max="35" width="9.109375" style="26"/>
    <col min="36" max="16384" width="9.109375" style="5"/>
  </cols>
  <sheetData>
    <row r="1" spans="1:35" ht="16.5" customHeight="1" x14ac:dyDescent="0.25">
      <c r="A1" s="6"/>
      <c r="B1" s="206" t="s">
        <v>164</v>
      </c>
      <c r="C1" s="207"/>
      <c r="D1" s="20"/>
      <c r="E1" s="7" t="s">
        <v>203</v>
      </c>
      <c r="G1" s="7"/>
      <c r="H1" s="6"/>
    </row>
    <row r="2" spans="1:35" x14ac:dyDescent="0.25">
      <c r="A2" s="6"/>
      <c r="B2" s="204" t="s">
        <v>165</v>
      </c>
      <c r="C2" s="205"/>
      <c r="D2" s="31"/>
      <c r="E2" s="7" t="s">
        <v>207</v>
      </c>
      <c r="F2" s="212"/>
      <c r="G2" s="212"/>
      <c r="H2" s="6"/>
    </row>
    <row r="3" spans="1:35" x14ac:dyDescent="0.25">
      <c r="A3" s="6"/>
      <c r="B3" s="204" t="s">
        <v>166</v>
      </c>
      <c r="C3" s="205"/>
      <c r="D3" s="31"/>
      <c r="E3" s="7" t="s">
        <v>204</v>
      </c>
      <c r="F3" s="212"/>
      <c r="G3" s="212"/>
      <c r="H3" s="6"/>
    </row>
    <row r="4" spans="1:35" x14ac:dyDescent="0.25">
      <c r="A4" s="6"/>
      <c r="B4" s="204" t="s">
        <v>167</v>
      </c>
      <c r="C4" s="205"/>
      <c r="D4" s="31"/>
      <c r="E4" s="7"/>
      <c r="F4" s="212"/>
      <c r="G4" s="212"/>
      <c r="H4" s="6"/>
    </row>
    <row r="5" spans="1:35" x14ac:dyDescent="0.25">
      <c r="A5" s="6"/>
      <c r="B5" s="204" t="s">
        <v>168</v>
      </c>
      <c r="C5" s="205"/>
      <c r="D5" s="31"/>
      <c r="E5" s="7" t="s">
        <v>205</v>
      </c>
      <c r="F5" s="212"/>
      <c r="G5" s="212"/>
      <c r="H5" s="6"/>
    </row>
    <row r="6" spans="1:35" x14ac:dyDescent="0.25">
      <c r="A6" s="6"/>
      <c r="B6" s="204" t="s">
        <v>169</v>
      </c>
      <c r="C6" s="205"/>
      <c r="D6" s="31"/>
      <c r="E6" s="7" t="s">
        <v>206</v>
      </c>
      <c r="F6" s="212"/>
      <c r="G6" s="212"/>
      <c r="H6" s="6"/>
    </row>
    <row r="7" spans="1:35" x14ac:dyDescent="0.25">
      <c r="A7" s="6"/>
      <c r="B7" s="204" t="s">
        <v>170</v>
      </c>
      <c r="C7" s="205"/>
      <c r="D7" s="31"/>
      <c r="E7" s="7" t="s">
        <v>208</v>
      </c>
      <c r="F7" s="196"/>
      <c r="G7" s="196"/>
      <c r="H7" s="6"/>
    </row>
    <row r="8" spans="1:35" x14ac:dyDescent="0.25">
      <c r="A8" s="6"/>
      <c r="B8" s="204" t="s">
        <v>171</v>
      </c>
      <c r="C8" s="205"/>
      <c r="D8" s="31"/>
      <c r="E8" s="7" t="s">
        <v>218</v>
      </c>
      <c r="F8" s="70"/>
      <c r="G8" s="71"/>
      <c r="H8" s="6"/>
    </row>
    <row r="9" spans="1:35" ht="15" x14ac:dyDescent="0.25">
      <c r="A9" s="6"/>
      <c r="B9" s="204" t="s">
        <v>174</v>
      </c>
      <c r="C9" s="205"/>
      <c r="D9" s="31"/>
      <c r="E9" s="7" t="s">
        <v>219</v>
      </c>
      <c r="F9" s="72"/>
      <c r="G9" s="73"/>
      <c r="H9" s="6"/>
    </row>
    <row r="10" spans="1:35" x14ac:dyDescent="0.25">
      <c r="A10" s="6"/>
      <c r="B10" s="204" t="s">
        <v>172</v>
      </c>
      <c r="C10" s="205"/>
      <c r="D10" s="31"/>
      <c r="E10" s="7" t="s">
        <v>221</v>
      </c>
      <c r="F10" s="74"/>
      <c r="G10" s="75"/>
      <c r="H10" s="6"/>
    </row>
    <row r="11" spans="1:35" ht="14.4" thickBot="1" x14ac:dyDescent="0.3">
      <c r="A11" s="6"/>
      <c r="B11" s="202" t="s">
        <v>173</v>
      </c>
      <c r="C11" s="203"/>
      <c r="D11" s="21"/>
      <c r="E11" s="68"/>
      <c r="F11" s="76"/>
      <c r="G11" s="77"/>
      <c r="H11" s="6"/>
    </row>
    <row r="12" spans="1:35" s="14" customFormat="1" x14ac:dyDescent="0.3">
      <c r="A12" s="13"/>
      <c r="B12" s="160"/>
      <c r="C12" s="160"/>
      <c r="D12" s="160"/>
      <c r="E12" s="134"/>
      <c r="F12" s="134"/>
      <c r="G12" s="160"/>
      <c r="H12" s="13"/>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row>
    <row r="13" spans="1:35" s="14" customFormat="1" ht="15.6" thickBot="1" x14ac:dyDescent="0.35">
      <c r="A13" s="137"/>
      <c r="B13" s="226" t="s">
        <v>193</v>
      </c>
      <c r="C13" s="226"/>
      <c r="D13" s="143"/>
      <c r="E13" s="135"/>
      <c r="F13" s="135"/>
      <c r="G13" s="143"/>
      <c r="H13" s="13"/>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row>
    <row r="14" spans="1:35" s="14" customFormat="1" outlineLevel="1" x14ac:dyDescent="0.3">
      <c r="A14" s="137"/>
      <c r="B14" s="136" t="s">
        <v>73</v>
      </c>
      <c r="C14" s="136" t="s">
        <v>72</v>
      </c>
      <c r="D14" s="136" t="s">
        <v>23</v>
      </c>
      <c r="E14" s="136" t="s">
        <v>0</v>
      </c>
      <c r="F14" s="161" t="s">
        <v>175</v>
      </c>
      <c r="G14" s="161" t="s">
        <v>220</v>
      </c>
      <c r="H14" s="13"/>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row>
    <row r="15" spans="1:35" s="14" customFormat="1" outlineLevel="1" x14ac:dyDescent="0.3">
      <c r="A15" s="137">
        <v>1</v>
      </c>
      <c r="B15" s="57"/>
      <c r="C15" s="47" t="e">
        <f>VLOOKUP(B15,MQS_CWMP!C5:F128,2,FALSE)</f>
        <v>#N/A</v>
      </c>
      <c r="D15" s="48" t="e">
        <f>VLOOKUP(B15,MQS_CWMP!C5:F128,3,FALSE)</f>
        <v>#N/A</v>
      </c>
      <c r="E15" s="49" t="e">
        <f>VLOOKUP(B15,MQS_CWMP!C5:F128,4,FALSE)</f>
        <v>#N/A</v>
      </c>
      <c r="F15" s="57"/>
      <c r="G15" s="58"/>
      <c r="H15" s="13"/>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row>
    <row r="16" spans="1:35" s="14" customFormat="1" outlineLevel="1" x14ac:dyDescent="0.3">
      <c r="A16" s="137">
        <v>2</v>
      </c>
      <c r="B16" s="57"/>
      <c r="C16" s="47" t="e">
        <f>VLOOKUP(B16,MQS_CWMP!C5:F128,2,FALSE)</f>
        <v>#N/A</v>
      </c>
      <c r="D16" s="48" t="e">
        <f>VLOOKUP(B16,MQS_CWMP!C5:F128,3,FALSE)</f>
        <v>#N/A</v>
      </c>
      <c r="E16" s="49" t="e">
        <f>VLOOKUP(B16,MQS_CWMP!C5:F128,4,FALSE)</f>
        <v>#N/A</v>
      </c>
      <c r="F16" s="57"/>
      <c r="G16" s="58"/>
      <c r="H16" s="13"/>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row>
    <row r="17" spans="1:35" s="14" customFormat="1" outlineLevel="1" x14ac:dyDescent="0.3">
      <c r="A17" s="137">
        <v>3</v>
      </c>
      <c r="B17" s="57"/>
      <c r="C17" s="47" t="e">
        <f>VLOOKUP(B17,MQS_CWMP!C5:F128,2,FALSE)</f>
        <v>#N/A</v>
      </c>
      <c r="D17" s="48" t="e">
        <f>VLOOKUP(B17,MQS_CWMP!C5:F128,3,FALSE)</f>
        <v>#N/A</v>
      </c>
      <c r="E17" s="49" t="e">
        <f>VLOOKUP(B17,MQS_CWMP!C5:F128,4,FALSE)</f>
        <v>#N/A</v>
      </c>
      <c r="F17" s="57"/>
      <c r="G17" s="58"/>
      <c r="H17" s="13"/>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row>
    <row r="18" spans="1:35" s="14" customFormat="1" outlineLevel="1" x14ac:dyDescent="0.3">
      <c r="A18" s="137">
        <v>4</v>
      </c>
      <c r="B18" s="57"/>
      <c r="C18" s="47" t="e">
        <f>VLOOKUP(B18,MQS_CWMP!C5:F128,2,FALSE)</f>
        <v>#N/A</v>
      </c>
      <c r="D18" s="48" t="e">
        <f>VLOOKUP(B18,MQS_CWMP!C5:F128,3,FALSE)</f>
        <v>#N/A</v>
      </c>
      <c r="E18" s="49" t="e">
        <f>VLOOKUP(B18,MQS_CWMP!C5:F128,4,FALSE)</f>
        <v>#N/A</v>
      </c>
      <c r="F18" s="57"/>
      <c r="G18" s="58"/>
      <c r="H18" s="13"/>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row>
    <row r="19" spans="1:35" s="14" customFormat="1" outlineLevel="1" x14ac:dyDescent="0.3">
      <c r="A19" s="137">
        <v>5</v>
      </c>
      <c r="B19" s="57"/>
      <c r="C19" s="47" t="e">
        <f>VLOOKUP(B19,MQS_CWMP!C5:F128,2,FALSE)</f>
        <v>#N/A</v>
      </c>
      <c r="D19" s="48" t="e">
        <f>VLOOKUP(B19,MQS_CWMP!C5:F128,3,FALSE)</f>
        <v>#N/A</v>
      </c>
      <c r="E19" s="49" t="e">
        <f>VLOOKUP(B19,MQS_CWMP!C5:F128,4,FALSE)</f>
        <v>#N/A</v>
      </c>
      <c r="F19" s="57"/>
      <c r="G19" s="58"/>
      <c r="H19" s="13"/>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row>
    <row r="20" spans="1:35" s="14" customFormat="1" outlineLevel="1" x14ac:dyDescent="0.3">
      <c r="A20" s="137">
        <v>6</v>
      </c>
      <c r="B20" s="57"/>
      <c r="C20" s="47" t="e">
        <f>VLOOKUP(B20,MQS_CWMP!C5:F128,2,FALSE)</f>
        <v>#N/A</v>
      </c>
      <c r="D20" s="48" t="e">
        <f>VLOOKUP(B20,MQS_CWMP!C5:F128,3,FALSE)</f>
        <v>#N/A</v>
      </c>
      <c r="E20" s="49" t="e">
        <f>VLOOKUP(B20,MQS_CWMP!C5:F128,4,FALSE)</f>
        <v>#N/A</v>
      </c>
      <c r="F20" s="57"/>
      <c r="G20" s="58"/>
      <c r="H20" s="13"/>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row>
    <row r="21" spans="1:35" s="14" customFormat="1" ht="14.4" outlineLevel="1" x14ac:dyDescent="0.3">
      <c r="A21" s="137">
        <v>7</v>
      </c>
      <c r="B21" s="57"/>
      <c r="C21" s="47" t="e">
        <f>VLOOKUP(B21,MQS_CWMP!C5:F128,2,FALSE)</f>
        <v>#N/A</v>
      </c>
      <c r="D21" s="190" t="e">
        <f>VLOOKUP(B21,MQS_CWMP!C5:G39,3,FALSE)</f>
        <v>#N/A</v>
      </c>
      <c r="E21" s="49" t="e">
        <f>VLOOKUP(B21,MQS_CWMP!C5:F128,4,FALSE)</f>
        <v>#N/A</v>
      </c>
      <c r="F21" s="57"/>
      <c r="G21" s="58"/>
      <c r="H21" s="13"/>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row>
    <row r="22" spans="1:35" s="14" customFormat="1" outlineLevel="1" x14ac:dyDescent="0.3">
      <c r="A22" s="137">
        <v>8</v>
      </c>
      <c r="B22" s="57"/>
      <c r="C22" s="47" t="e">
        <f>VLOOKUP(B22,MQS_CWMP!C5:F128,2,FALSE)</f>
        <v>#N/A</v>
      </c>
      <c r="D22" s="48" t="e">
        <f>VLOOKUP(B22,MQS_CWMP!C5:F128,3,FALSE)</f>
        <v>#N/A</v>
      </c>
      <c r="E22" s="49" t="e">
        <f>VLOOKUP(B22,MQS_CWMP!C5:F128,4,FALSE)</f>
        <v>#N/A</v>
      </c>
      <c r="F22" s="57"/>
      <c r="G22" s="58"/>
      <c r="H22" s="13"/>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row>
    <row r="23" spans="1:35" s="14" customFormat="1" outlineLevel="1" x14ac:dyDescent="0.3">
      <c r="A23" s="137">
        <v>9</v>
      </c>
      <c r="B23" s="57"/>
      <c r="C23" s="47" t="e">
        <f>VLOOKUP(B23,MQS_CWMP!C5:F128,2,FALSE)</f>
        <v>#N/A</v>
      </c>
      <c r="D23" s="48" t="e">
        <f>VLOOKUP(B23,MQS_CWMP!C5:F128,3,FALSE)</f>
        <v>#N/A</v>
      </c>
      <c r="E23" s="49" t="e">
        <f>VLOOKUP(B23,MQS_CWMP!C5:F128,4,FALSE)</f>
        <v>#N/A</v>
      </c>
      <c r="F23" s="57"/>
      <c r="G23" s="58"/>
      <c r="H23" s="13"/>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row>
    <row r="24" spans="1:35" s="14" customFormat="1" outlineLevel="1" x14ac:dyDescent="0.3">
      <c r="A24" s="137">
        <v>10</v>
      </c>
      <c r="B24" s="57"/>
      <c r="C24" s="47" t="e">
        <f>VLOOKUP(B24,MQS_CWMP!C5:F128,2,FALSE)</f>
        <v>#N/A</v>
      </c>
      <c r="D24" s="48" t="e">
        <f>VLOOKUP(B24,MQS_CWMP!C5:F128,3,FALSE)</f>
        <v>#N/A</v>
      </c>
      <c r="E24" s="49" t="e">
        <f>VLOOKUP(B24,MQS_CWMP!C5:F128,4,FALSE)</f>
        <v>#N/A</v>
      </c>
      <c r="F24" s="57"/>
      <c r="G24" s="58"/>
      <c r="H24" s="13"/>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row>
    <row r="25" spans="1:35" s="14" customFormat="1" outlineLevel="1" x14ac:dyDescent="0.3">
      <c r="A25" s="137">
        <v>11</v>
      </c>
      <c r="B25" s="57"/>
      <c r="C25" s="47" t="e">
        <f>VLOOKUP(B25,MQS_CWMP!C5:F128,2,FALSE)</f>
        <v>#N/A</v>
      </c>
      <c r="D25" s="48" t="e">
        <f>VLOOKUP(B25,MQS_CWMP!C5:F128,3,FALSE)</f>
        <v>#N/A</v>
      </c>
      <c r="E25" s="49" t="e">
        <f>VLOOKUP(B25,MQS_CWMP!C5:F128,4,FALSE)</f>
        <v>#N/A</v>
      </c>
      <c r="F25" s="57"/>
      <c r="G25" s="58"/>
      <c r="H25" s="13"/>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row>
    <row r="26" spans="1:35" s="14" customFormat="1" outlineLevel="1" x14ac:dyDescent="0.3">
      <c r="A26" s="137">
        <v>12</v>
      </c>
      <c r="B26" s="57"/>
      <c r="C26" s="47" t="e">
        <f>VLOOKUP(B26,MQS_CWMP!C5:F128,2,FALSE)</f>
        <v>#N/A</v>
      </c>
      <c r="D26" s="48" t="e">
        <f>VLOOKUP(B26,MQS_CWMP!C5:F128,3,FALSE)</f>
        <v>#N/A</v>
      </c>
      <c r="E26" s="49" t="e">
        <f>VLOOKUP(B26,MQS_CWMP!C5:F128,4,FALSE)</f>
        <v>#N/A</v>
      </c>
      <c r="F26" s="57"/>
      <c r="G26" s="58"/>
      <c r="H26" s="13"/>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row>
    <row r="27" spans="1:35" s="14" customFormat="1" outlineLevel="1" x14ac:dyDescent="0.3">
      <c r="A27" s="137">
        <v>13</v>
      </c>
      <c r="B27" s="57"/>
      <c r="C27" s="47" t="e">
        <f>VLOOKUP(B27,MQS_CWMP!C5:F128,2,FALSE)</f>
        <v>#N/A</v>
      </c>
      <c r="D27" s="48" t="e">
        <f>VLOOKUP(B27,MQS_CWMP!C5:F128,3,FALSE)</f>
        <v>#N/A</v>
      </c>
      <c r="E27" s="49" t="e">
        <f>VLOOKUP(B27,MQS_CWMP!C5:F128,4,FALSE)</f>
        <v>#N/A</v>
      </c>
      <c r="F27" s="57"/>
      <c r="G27" s="58"/>
      <c r="H27" s="13"/>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row>
    <row r="28" spans="1:35" s="14" customFormat="1" outlineLevel="1" x14ac:dyDescent="0.3">
      <c r="A28" s="137">
        <v>14</v>
      </c>
      <c r="B28" s="57"/>
      <c r="C28" s="47" t="e">
        <f>VLOOKUP(B28,MQS_CWMP!C5:F128,2,FALSE)</f>
        <v>#N/A</v>
      </c>
      <c r="D28" s="48" t="e">
        <f>VLOOKUP(B28,MQS_CWMP!C5:F128,3,FALSE)</f>
        <v>#N/A</v>
      </c>
      <c r="E28" s="49" t="e">
        <f>VLOOKUP(B28,MQS_CWMP!C5:F128,4,FALSE)</f>
        <v>#N/A</v>
      </c>
      <c r="F28" s="57"/>
      <c r="G28" s="58"/>
      <c r="H28" s="13"/>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row>
    <row r="29" spans="1:35" s="14" customFormat="1" outlineLevel="1" x14ac:dyDescent="0.3">
      <c r="A29" s="137">
        <v>15</v>
      </c>
      <c r="B29" s="57"/>
      <c r="C29" s="47" t="e">
        <f>VLOOKUP(B29,MQS_CWMP!C5:F128,2,FALSE)</f>
        <v>#N/A</v>
      </c>
      <c r="D29" s="48" t="e">
        <f>VLOOKUP(B29,MQS_CWMP!C5:F128,3,FALSE)</f>
        <v>#N/A</v>
      </c>
      <c r="E29" s="49" t="e">
        <f>VLOOKUP(B29,MQS_CWMP!C5:F128,4,FALSE)</f>
        <v>#N/A</v>
      </c>
      <c r="F29" s="57"/>
      <c r="G29" s="58"/>
      <c r="H29" s="13"/>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row>
    <row r="30" spans="1:35" s="14" customFormat="1" outlineLevel="1" x14ac:dyDescent="0.3">
      <c r="A30" s="137">
        <v>16</v>
      </c>
      <c r="B30" s="57"/>
      <c r="C30" s="47" t="e">
        <f>VLOOKUP(B30,MQS_CWMP!C5:F128,2,FALSE)</f>
        <v>#N/A</v>
      </c>
      <c r="D30" s="48" t="e">
        <f>VLOOKUP(B30,MQS_CWMP!C5:F128,3,FALSE)</f>
        <v>#N/A</v>
      </c>
      <c r="E30" s="49" t="e">
        <f>VLOOKUP(B30,MQS_CWMP!C5:F128,4,FALSE)</f>
        <v>#N/A</v>
      </c>
      <c r="F30" s="57"/>
      <c r="G30" s="58"/>
      <c r="H30" s="13"/>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row>
    <row r="31" spans="1:35" s="14" customFormat="1" outlineLevel="1" x14ac:dyDescent="0.3">
      <c r="A31" s="137">
        <v>17</v>
      </c>
      <c r="B31" s="57"/>
      <c r="C31" s="47" t="e">
        <f>VLOOKUP(B31,MQS_CWMP!C5:F128,2,FALSE)</f>
        <v>#N/A</v>
      </c>
      <c r="D31" s="48" t="e">
        <f>VLOOKUP(B31,MQS_CWMP!C5:F128,3,FALSE)</f>
        <v>#N/A</v>
      </c>
      <c r="E31" s="49" t="e">
        <f>VLOOKUP(B31,MQS_CWMP!C5:F128,4,FALSE)</f>
        <v>#N/A</v>
      </c>
      <c r="F31" s="57"/>
      <c r="G31" s="58"/>
      <c r="H31" s="13"/>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row>
    <row r="32" spans="1:35" s="14" customFormat="1" outlineLevel="1" x14ac:dyDescent="0.3">
      <c r="A32" s="137">
        <v>18</v>
      </c>
      <c r="B32" s="57"/>
      <c r="C32" s="47" t="e">
        <f>VLOOKUP(B32,MQS_CWMP!C5:F128,2,FALSE)</f>
        <v>#N/A</v>
      </c>
      <c r="D32" s="48" t="e">
        <f>VLOOKUP(B32,MQS_CWMP!C5:F128,3,FALSE)</f>
        <v>#N/A</v>
      </c>
      <c r="E32" s="49" t="e">
        <f>VLOOKUP(B32,MQS_CWMP!C5:F128,4,FALSE)</f>
        <v>#N/A</v>
      </c>
      <c r="F32" s="57"/>
      <c r="G32" s="58"/>
      <c r="H32" s="13"/>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row>
    <row r="33" spans="1:35" s="14" customFormat="1" outlineLevel="1" x14ac:dyDescent="0.3">
      <c r="A33" s="137">
        <v>19</v>
      </c>
      <c r="B33" s="57"/>
      <c r="C33" s="47" t="e">
        <f>VLOOKUP(B33,MQS_CWMP!C5:F128,2,FALSE)</f>
        <v>#N/A</v>
      </c>
      <c r="D33" s="48" t="e">
        <f>VLOOKUP(B33,MQS_CWMP!C5:F128,3,FALSE)</f>
        <v>#N/A</v>
      </c>
      <c r="E33" s="49" t="e">
        <f>VLOOKUP(B33,MQS_CWMP!C5:F128,4,FALSE)</f>
        <v>#N/A</v>
      </c>
      <c r="F33" s="57"/>
      <c r="G33" s="58"/>
      <c r="H33" s="13"/>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row>
    <row r="34" spans="1:35" s="14" customFormat="1" ht="14.4" outlineLevel="1" thickBot="1" x14ac:dyDescent="0.35">
      <c r="A34" s="143">
        <v>20</v>
      </c>
      <c r="B34" s="138"/>
      <c r="C34" s="59" t="e">
        <f>VLOOKUP(B34,MQS_CWMP!C5:F128,2,FALSE)</f>
        <v>#N/A</v>
      </c>
      <c r="D34" s="60" t="e">
        <f>VLOOKUP(B34,MQS_CWMP!C5:F128,3,FALSE)</f>
        <v>#N/A</v>
      </c>
      <c r="E34" s="60" t="e">
        <f>VLOOKUP(B34,MQS_CWMP!C5:F128,4,FALSE)</f>
        <v>#N/A</v>
      </c>
      <c r="F34" s="138"/>
      <c r="G34" s="138"/>
      <c r="H34" s="13"/>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row>
    <row r="35" spans="1:35" s="14" customFormat="1" ht="25.8" thickBot="1" x14ac:dyDescent="0.35">
      <c r="A35" s="137"/>
      <c r="B35" s="139"/>
      <c r="C35" s="139"/>
      <c r="D35" s="139"/>
      <c r="E35" s="140"/>
      <c r="F35" s="141" t="s">
        <v>209</v>
      </c>
      <c r="G35" s="142">
        <f>SUM(G15:G34)</f>
        <v>0</v>
      </c>
      <c r="H35" s="13"/>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row>
    <row r="36" spans="1:35" s="14" customFormat="1" ht="15.6" thickBot="1" x14ac:dyDescent="0.35">
      <c r="A36" s="137"/>
      <c r="B36" s="226" t="s">
        <v>182</v>
      </c>
      <c r="C36" s="226"/>
      <c r="D36" s="143"/>
      <c r="E36" s="135"/>
      <c r="F36" s="144"/>
      <c r="G36" s="162"/>
      <c r="H36" s="13"/>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row>
    <row r="37" spans="1:35" s="14" customFormat="1" hidden="1" outlineLevel="1" x14ac:dyDescent="0.3">
      <c r="A37" s="13"/>
      <c r="B37" s="145" t="s">
        <v>73</v>
      </c>
      <c r="C37" s="145" t="s">
        <v>72</v>
      </c>
      <c r="D37" s="145" t="s">
        <v>23</v>
      </c>
      <c r="E37" s="145" t="s">
        <v>0</v>
      </c>
      <c r="F37" s="163" t="s">
        <v>175</v>
      </c>
      <c r="G37" s="163" t="s">
        <v>181</v>
      </c>
      <c r="H37" s="13"/>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row>
    <row r="38" spans="1:35" s="14" customFormat="1" hidden="1" outlineLevel="1" x14ac:dyDescent="0.3">
      <c r="A38" s="13">
        <v>1</v>
      </c>
      <c r="B38" s="164"/>
      <c r="C38" s="165" t="e">
        <f>VLOOKUP(B38,MQS_CWMP!C5:F128,2,FALSE)</f>
        <v>#N/A</v>
      </c>
      <c r="D38" s="165" t="e">
        <f>VLOOKUP(B38,MQS_CWMP!C5:F128,3,FALSE)</f>
        <v>#N/A</v>
      </c>
      <c r="E38" s="165" t="e">
        <f>VLOOKUP(B38,MQS_CWMP!C5:F128,4,FALSE)</f>
        <v>#N/A</v>
      </c>
      <c r="F38" s="146"/>
      <c r="G38" s="166"/>
      <c r="H38" s="13"/>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row>
    <row r="39" spans="1:35" s="14" customFormat="1" hidden="1" outlineLevel="1" x14ac:dyDescent="0.3">
      <c r="A39" s="13">
        <v>2</v>
      </c>
      <c r="B39" s="164"/>
      <c r="C39" s="165" t="e">
        <f>VLOOKUP(B39,MQS_CWMP!C5:F128,2,FALSE)</f>
        <v>#N/A</v>
      </c>
      <c r="D39" s="165" t="e">
        <f>VLOOKUP(B39,MQS_CWMP!C5:F128,3,FALSE)</f>
        <v>#N/A</v>
      </c>
      <c r="E39" s="165" t="e">
        <f>VLOOKUP(B39,MQS_CWMP!C5:F128,4,FALSE)</f>
        <v>#N/A</v>
      </c>
      <c r="F39" s="146"/>
      <c r="G39" s="166"/>
      <c r="H39" s="13"/>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row>
    <row r="40" spans="1:35" s="14" customFormat="1" hidden="1" outlineLevel="1" x14ac:dyDescent="0.3">
      <c r="A40" s="13">
        <v>3</v>
      </c>
      <c r="B40" s="164"/>
      <c r="C40" s="165" t="e">
        <f>VLOOKUP(B40,MQS_CWMP!C5:F128,2,FALSE)</f>
        <v>#N/A</v>
      </c>
      <c r="D40" s="165" t="e">
        <f>VLOOKUP(B40,MQS_CWMP!C5:F128,3,FALSE)</f>
        <v>#N/A</v>
      </c>
      <c r="E40" s="165" t="e">
        <f>VLOOKUP(B40,MQS_CWMP!C5:F128,4,FALSE)</f>
        <v>#N/A</v>
      </c>
      <c r="F40" s="146"/>
      <c r="G40" s="166"/>
      <c r="H40" s="13"/>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row>
    <row r="41" spans="1:35" s="14" customFormat="1" hidden="1" outlineLevel="1" x14ac:dyDescent="0.3">
      <c r="A41" s="13">
        <v>4</v>
      </c>
      <c r="B41" s="164"/>
      <c r="C41" s="165" t="e">
        <f>VLOOKUP(B41,MQS_CWMP!C5:F128,2,FALSE)</f>
        <v>#N/A</v>
      </c>
      <c r="D41" s="165" t="e">
        <f>VLOOKUP(B41,MQS_CWMP!C5:F128,3,FALSE)</f>
        <v>#N/A</v>
      </c>
      <c r="E41" s="165" t="e">
        <f>VLOOKUP(B41,MQS_CWMP!C5:F128,4,FALSE)</f>
        <v>#N/A</v>
      </c>
      <c r="F41" s="146"/>
      <c r="G41" s="166"/>
      <c r="H41" s="13"/>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row>
    <row r="42" spans="1:35" s="14" customFormat="1" hidden="1" outlineLevel="1" x14ac:dyDescent="0.3">
      <c r="A42" s="13">
        <v>5</v>
      </c>
      <c r="B42" s="164"/>
      <c r="C42" s="165" t="e">
        <f>VLOOKUP(B42,MQS_CWMP!C5:F128,2,FALSE)</f>
        <v>#N/A</v>
      </c>
      <c r="D42" s="165" t="e">
        <f>VLOOKUP(B42,MQS_CWMP!C5:F128,3,FALSE)</f>
        <v>#N/A</v>
      </c>
      <c r="E42" s="165" t="e">
        <f>VLOOKUP(B42,MQS_CWMP!C5:F128,4,FALSE)</f>
        <v>#N/A</v>
      </c>
      <c r="F42" s="146"/>
      <c r="G42" s="166"/>
      <c r="H42" s="13"/>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row>
    <row r="43" spans="1:35" s="14" customFormat="1" hidden="1" outlineLevel="1" x14ac:dyDescent="0.3">
      <c r="A43" s="13">
        <v>6</v>
      </c>
      <c r="B43" s="164"/>
      <c r="C43" s="165" t="e">
        <f>VLOOKUP(B43,MQS_CWMP!C5:F128,2,FALSE)</f>
        <v>#N/A</v>
      </c>
      <c r="D43" s="165" t="e">
        <f>VLOOKUP(B43,MQS_CWMP!C5:F128,3,FALSE)</f>
        <v>#N/A</v>
      </c>
      <c r="E43" s="165" t="e">
        <f>VLOOKUP(B43,MQS_CWMP!C5:F128,4,FALSE)</f>
        <v>#N/A</v>
      </c>
      <c r="F43" s="146"/>
      <c r="G43" s="166"/>
      <c r="H43" s="13"/>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row>
    <row r="44" spans="1:35" s="14" customFormat="1" hidden="1" outlineLevel="1" x14ac:dyDescent="0.3">
      <c r="A44" s="13">
        <v>7</v>
      </c>
      <c r="B44" s="164"/>
      <c r="C44" s="165" t="e">
        <f>VLOOKUP(B44,MQS_CWMP!C5:F128,2,FALSE)</f>
        <v>#N/A</v>
      </c>
      <c r="D44" s="165" t="e">
        <f>VLOOKUP(B44,MQS_CWMP!C5:F128,3,FALSE)</f>
        <v>#N/A</v>
      </c>
      <c r="E44" s="165" t="e">
        <f>VLOOKUP(B44,MQS_CWMP!C5:F128,4,FALSE)</f>
        <v>#N/A</v>
      </c>
      <c r="F44" s="146"/>
      <c r="G44" s="166"/>
      <c r="H44" s="13"/>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row>
    <row r="45" spans="1:35" s="14" customFormat="1" hidden="1" outlineLevel="1" x14ac:dyDescent="0.3">
      <c r="A45" s="13">
        <v>8</v>
      </c>
      <c r="B45" s="164"/>
      <c r="C45" s="165" t="e">
        <f>VLOOKUP(B45,MQS_CWMP!C5:F128,2,FALSE)</f>
        <v>#N/A</v>
      </c>
      <c r="D45" s="165" t="e">
        <f>VLOOKUP(B45,MQS_CWMP!C5:F128,3,FALSE)</f>
        <v>#N/A</v>
      </c>
      <c r="E45" s="165" t="e">
        <f>VLOOKUP(B45,MQS_CWMP!C5:F128,4,FALSE)</f>
        <v>#N/A</v>
      </c>
      <c r="F45" s="146"/>
      <c r="G45" s="166"/>
      <c r="H45" s="13"/>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row>
    <row r="46" spans="1:35" s="14" customFormat="1" hidden="1" outlineLevel="1" x14ac:dyDescent="0.3">
      <c r="A46" s="13">
        <v>9</v>
      </c>
      <c r="B46" s="164"/>
      <c r="C46" s="165" t="e">
        <f>VLOOKUP(B46,MQS_CWMP!C5:F128,2,FALSE)</f>
        <v>#N/A</v>
      </c>
      <c r="D46" s="165" t="e">
        <f>VLOOKUP(B46,MQS_CWMP!C5:F128,3,FALSE)</f>
        <v>#N/A</v>
      </c>
      <c r="E46" s="165" t="e">
        <f>VLOOKUP(B46,MQS_CWMP!C5:F128,4,FALSE)</f>
        <v>#N/A</v>
      </c>
      <c r="F46" s="146"/>
      <c r="G46" s="166"/>
      <c r="H46" s="13"/>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row>
    <row r="47" spans="1:35" s="14" customFormat="1" hidden="1" outlineLevel="1" x14ac:dyDescent="0.3">
      <c r="A47" s="13">
        <v>10</v>
      </c>
      <c r="B47" s="164"/>
      <c r="C47" s="165" t="e">
        <f>VLOOKUP(B47,MQS_CWMP!C5:F128,2,FALSE)</f>
        <v>#N/A</v>
      </c>
      <c r="D47" s="165" t="e">
        <f>VLOOKUP(B47,MQS_CWMP!C5:F128,3,FALSE)</f>
        <v>#N/A</v>
      </c>
      <c r="E47" s="165" t="e">
        <f>VLOOKUP(B47,MQS_CWMP!C5:F128,4,FALSE)</f>
        <v>#N/A</v>
      </c>
      <c r="F47" s="146"/>
      <c r="G47" s="166"/>
      <c r="H47" s="13"/>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row>
    <row r="48" spans="1:35" s="14" customFormat="1" hidden="1" outlineLevel="1" x14ac:dyDescent="0.3">
      <c r="A48" s="13">
        <v>11</v>
      </c>
      <c r="B48" s="164"/>
      <c r="C48" s="165" t="e">
        <f>VLOOKUP(B48,MQS_CWMP!C5:F128,2,FALSE)</f>
        <v>#N/A</v>
      </c>
      <c r="D48" s="165" t="e">
        <f>VLOOKUP(B48,MQS_CWMP!C5:F128,3,FALSE)</f>
        <v>#N/A</v>
      </c>
      <c r="E48" s="165" t="e">
        <f>VLOOKUP(B48,MQS_CWMP!C5:F128,4,FALSE)</f>
        <v>#N/A</v>
      </c>
      <c r="F48" s="146"/>
      <c r="G48" s="166"/>
      <c r="H48" s="13"/>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1:35" s="14" customFormat="1" hidden="1" outlineLevel="1" x14ac:dyDescent="0.3">
      <c r="A49" s="13">
        <v>12</v>
      </c>
      <c r="B49" s="164"/>
      <c r="C49" s="165" t="e">
        <f>VLOOKUP(B49,MQS_CWMP!C5:F128,2,FALSE)</f>
        <v>#N/A</v>
      </c>
      <c r="D49" s="165" t="e">
        <f>VLOOKUP(B49,MQS_CWMP!C5:F128,3,FALSE)</f>
        <v>#N/A</v>
      </c>
      <c r="E49" s="165" t="e">
        <f>VLOOKUP(B49,MQS_CWMP!C5:F128,4,FALSE)</f>
        <v>#N/A</v>
      </c>
      <c r="F49" s="146"/>
      <c r="G49" s="166"/>
      <c r="H49" s="13"/>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1:35" s="14" customFormat="1" hidden="1" outlineLevel="1" x14ac:dyDescent="0.3">
      <c r="A50" s="13">
        <v>13</v>
      </c>
      <c r="B50" s="164"/>
      <c r="C50" s="165" t="e">
        <f>VLOOKUP(B50,MQS_CWMP!C5:F128,2,FALSE)</f>
        <v>#N/A</v>
      </c>
      <c r="D50" s="165" t="e">
        <f>VLOOKUP(B50,MQS_CWMP!C5:F128,3,FALSE)</f>
        <v>#N/A</v>
      </c>
      <c r="E50" s="165" t="e">
        <f>VLOOKUP(B50,MQS_CWMP!C5:F128,4,FALSE)</f>
        <v>#N/A</v>
      </c>
      <c r="F50" s="146"/>
      <c r="G50" s="166"/>
      <c r="H50" s="13"/>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35" s="14" customFormat="1" hidden="1" outlineLevel="1" x14ac:dyDescent="0.3">
      <c r="A51" s="13">
        <v>14</v>
      </c>
      <c r="B51" s="164"/>
      <c r="C51" s="165" t="e">
        <f>VLOOKUP(B51,MQS_CWMP!C5:F128,2,FALSE)</f>
        <v>#N/A</v>
      </c>
      <c r="D51" s="165" t="e">
        <f>VLOOKUP(B51,MQS_CWMP!C5:F128,3,FALSE)</f>
        <v>#N/A</v>
      </c>
      <c r="E51" s="165" t="e">
        <f>VLOOKUP(B51,MQS_CWMP!C5:F128,4,FALSE)</f>
        <v>#N/A</v>
      </c>
      <c r="F51" s="146"/>
      <c r="G51" s="166"/>
      <c r="H51" s="13"/>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1:35" s="14" customFormat="1" hidden="1" outlineLevel="1" x14ac:dyDescent="0.3">
      <c r="A52" s="13">
        <v>15</v>
      </c>
      <c r="B52" s="164"/>
      <c r="C52" s="165" t="e">
        <f>VLOOKUP(B52,MQS_CWMP!C5:F128,2,FALSE)</f>
        <v>#N/A</v>
      </c>
      <c r="D52" s="165" t="e">
        <f>VLOOKUP(B52,MQS_CWMP!C5:F128,3,FALSE)</f>
        <v>#N/A</v>
      </c>
      <c r="E52" s="165" t="e">
        <f>VLOOKUP(B52,MQS_CWMP!C5:F128,4,FALSE)</f>
        <v>#N/A</v>
      </c>
      <c r="F52" s="146"/>
      <c r="G52" s="166"/>
      <c r="H52" s="13"/>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row r="53" spans="1:35" s="14" customFormat="1" hidden="1" outlineLevel="1" x14ac:dyDescent="0.3">
      <c r="A53" s="13">
        <v>16</v>
      </c>
      <c r="B53" s="164"/>
      <c r="C53" s="165" t="e">
        <f>VLOOKUP(B53,MQS_CWMP!C5:F128,2,FALSE)</f>
        <v>#N/A</v>
      </c>
      <c r="D53" s="165" t="e">
        <f>VLOOKUP(B53,MQS_CWMP!C5:F128,3,FALSE)</f>
        <v>#N/A</v>
      </c>
      <c r="E53" s="165" t="e">
        <f>VLOOKUP(B53,MQS_CWMP!C5:F128,4,FALSE)</f>
        <v>#N/A</v>
      </c>
      <c r="F53" s="146"/>
      <c r="G53" s="166"/>
      <c r="H53" s="13"/>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row>
    <row r="54" spans="1:35" s="14" customFormat="1" hidden="1" outlineLevel="1" x14ac:dyDescent="0.3">
      <c r="A54" s="13">
        <v>17</v>
      </c>
      <c r="B54" s="164"/>
      <c r="C54" s="165" t="e">
        <f>VLOOKUP(B54,MQS_CWMP!C5:F128,2,FALSE)</f>
        <v>#N/A</v>
      </c>
      <c r="D54" s="165" t="e">
        <f>VLOOKUP(B54,MQS_CWMP!C5:F128,3,FALSE)</f>
        <v>#N/A</v>
      </c>
      <c r="E54" s="165" t="e">
        <f>VLOOKUP(B54,MQS_CWMP!C5:F128,4,FALSE)</f>
        <v>#N/A</v>
      </c>
      <c r="F54" s="146"/>
      <c r="G54" s="166"/>
      <c r="H54" s="13"/>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row>
    <row r="55" spans="1:35" s="14" customFormat="1" hidden="1" outlineLevel="1" x14ac:dyDescent="0.3">
      <c r="A55" s="13">
        <v>18</v>
      </c>
      <c r="B55" s="164"/>
      <c r="C55" s="165" t="e">
        <f>VLOOKUP(B55,MQS_CWMP!C5:F128,2,FALSE)</f>
        <v>#N/A</v>
      </c>
      <c r="D55" s="165" t="e">
        <f>VLOOKUP(B55,MQS_CWMP!C5:F128,3,FALSE)</f>
        <v>#N/A</v>
      </c>
      <c r="E55" s="165" t="e">
        <f>VLOOKUP(B55,MQS_CWMP!C5:F128,4,FALSE)</f>
        <v>#N/A</v>
      </c>
      <c r="F55" s="146"/>
      <c r="G55" s="166"/>
      <c r="H55" s="13"/>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row>
    <row r="56" spans="1:35" s="14" customFormat="1" hidden="1" outlineLevel="1" x14ac:dyDescent="0.3">
      <c r="A56" s="13">
        <v>19</v>
      </c>
      <c r="B56" s="164"/>
      <c r="C56" s="165" t="e">
        <f>VLOOKUP(B56,MQS_CWMP!C5:F128,2,FALSE)</f>
        <v>#N/A</v>
      </c>
      <c r="D56" s="165" t="e">
        <f>VLOOKUP(B56,MQS_CWMP!C5:F128,3,FALSE)</f>
        <v>#N/A</v>
      </c>
      <c r="E56" s="165" t="e">
        <f>VLOOKUP(B56,MQS_CWMP!C5:F128,4,FALSE)</f>
        <v>#N/A</v>
      </c>
      <c r="F56" s="146"/>
      <c r="G56" s="166"/>
      <c r="H56" s="13"/>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35" s="14" customFormat="1" ht="14.4" hidden="1" outlineLevel="1" thickBot="1" x14ac:dyDescent="0.35">
      <c r="A57" s="151">
        <v>20</v>
      </c>
      <c r="B57" s="167"/>
      <c r="C57" s="168" t="e">
        <f>VLOOKUP(B57,MQS_CWMP!C5:F128,2,FALSE)</f>
        <v>#N/A</v>
      </c>
      <c r="D57" s="169" t="e">
        <f>VLOOKUP(B57,MQS_CWMP!C5:F128,3,FALSE)</f>
        <v>#N/A</v>
      </c>
      <c r="E57" s="170" t="e">
        <f>VLOOKUP(B57,MQS_CWMP!C5:F128,4,FALSE)</f>
        <v>#N/A</v>
      </c>
      <c r="F57" s="147"/>
      <c r="G57" s="171"/>
      <c r="H57" s="13"/>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row>
    <row r="58" spans="1:35" s="14" customFormat="1" ht="25.8" collapsed="1" thickBot="1" x14ac:dyDescent="0.35">
      <c r="A58" s="13"/>
      <c r="B58" s="148"/>
      <c r="C58" s="148"/>
      <c r="D58" s="148"/>
      <c r="E58" s="149"/>
      <c r="F58" s="150" t="s">
        <v>210</v>
      </c>
      <c r="G58" s="23">
        <f>SUM(G38:G57)</f>
        <v>0</v>
      </c>
      <c r="H58" s="13"/>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row>
    <row r="59" spans="1:35" s="14" customFormat="1" ht="15.6" thickBot="1" x14ac:dyDescent="0.35">
      <c r="A59" s="13"/>
      <c r="B59" s="208" t="s">
        <v>183</v>
      </c>
      <c r="C59" s="208"/>
      <c r="D59" s="151"/>
      <c r="E59" s="152"/>
      <c r="F59" s="153"/>
      <c r="G59" s="172"/>
      <c r="H59" s="13"/>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row>
    <row r="60" spans="1:35" s="14" customFormat="1" hidden="1" outlineLevel="1" x14ac:dyDescent="0.3">
      <c r="A60" s="13"/>
      <c r="B60" s="128" t="s">
        <v>73</v>
      </c>
      <c r="C60" s="128" t="s">
        <v>72</v>
      </c>
      <c r="D60" s="128" t="s">
        <v>23</v>
      </c>
      <c r="E60" s="128" t="s">
        <v>0</v>
      </c>
      <c r="F60" s="163" t="s">
        <v>175</v>
      </c>
      <c r="G60" s="163" t="s">
        <v>181</v>
      </c>
      <c r="H60" s="13"/>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35" s="14" customFormat="1" hidden="1" outlineLevel="1" x14ac:dyDescent="0.3">
      <c r="A61" s="13">
        <v>1</v>
      </c>
      <c r="B61" s="173"/>
      <c r="C61" s="174" t="e">
        <f>VLOOKUP(B61,MQS_CWMP!C5:F128,2,FALSE)</f>
        <v>#N/A</v>
      </c>
      <c r="D61" s="174" t="e">
        <f>VLOOKUP(B61,MQS_CWMP!C5:F128,3,FALSE)</f>
        <v>#N/A</v>
      </c>
      <c r="E61" s="175" t="e">
        <f>VLOOKUP(B61,MQS_CWMP!C5:F128,4,FALSE)</f>
        <v>#N/A</v>
      </c>
      <c r="F61" s="154"/>
      <c r="G61" s="176"/>
      <c r="H61" s="13"/>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row>
    <row r="62" spans="1:35" s="14" customFormat="1" hidden="1" outlineLevel="1" x14ac:dyDescent="0.3">
      <c r="A62" s="13">
        <v>2</v>
      </c>
      <c r="B62" s="164"/>
      <c r="C62" s="165" t="e">
        <f>VLOOKUP(B62,MQS_CWMP!C5:F128,2,FALSE)</f>
        <v>#N/A</v>
      </c>
      <c r="D62" s="165" t="e">
        <f>VLOOKUP(B62,MQS_CWMP!C5:F128,3,FALSE)</f>
        <v>#N/A</v>
      </c>
      <c r="E62" s="177" t="e">
        <f>VLOOKUP(B62,MQS_CWMP!C5:F128,4,FALSE)</f>
        <v>#N/A</v>
      </c>
      <c r="F62" s="146"/>
      <c r="G62" s="178"/>
      <c r="H62" s="13"/>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row>
    <row r="63" spans="1:35" s="14" customFormat="1" hidden="1" outlineLevel="1" x14ac:dyDescent="0.3">
      <c r="A63" s="13">
        <v>3</v>
      </c>
      <c r="B63" s="179"/>
      <c r="C63" s="180" t="e">
        <f>VLOOKUP(B63,MQS_CWMP!C5:F128,2,FALSE)</f>
        <v>#N/A</v>
      </c>
      <c r="D63" s="180" t="e">
        <f>VLOOKUP(B63,MQS_CWMP!C5:F128,3,FALSE)</f>
        <v>#N/A</v>
      </c>
      <c r="E63" s="181" t="e">
        <f>VLOOKUP(B63,MQS_CWMP!C5:F128,4,FALSE)</f>
        <v>#N/A</v>
      </c>
      <c r="F63" s="155"/>
      <c r="G63" s="182"/>
      <c r="H63" s="13"/>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row>
    <row r="64" spans="1:35" s="14" customFormat="1" hidden="1" outlineLevel="1" x14ac:dyDescent="0.3">
      <c r="A64" s="13">
        <v>4</v>
      </c>
      <c r="B64" s="164"/>
      <c r="C64" s="165" t="e">
        <f>VLOOKUP(B64,MQS_CWMP!C5:F128,2,FALSE)</f>
        <v>#N/A</v>
      </c>
      <c r="D64" s="165" t="e">
        <f>VLOOKUP(B64,MQS_CWMP!C5:F128,3,FALSE)</f>
        <v>#N/A</v>
      </c>
      <c r="E64" s="177" t="e">
        <f>VLOOKUP(B64,MQS_CWMP!C5:F128,4,FALSE)</f>
        <v>#N/A</v>
      </c>
      <c r="F64" s="146"/>
      <c r="G64" s="183"/>
      <c r="H64" s="13"/>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row>
    <row r="65" spans="1:35" s="14" customFormat="1" hidden="1" outlineLevel="1" x14ac:dyDescent="0.3">
      <c r="A65" s="13">
        <v>5</v>
      </c>
      <c r="B65" s="164"/>
      <c r="C65" s="184" t="e">
        <f>VLOOKUP(B65,MQS_CWMP!C5:F128,2,FALSE)</f>
        <v>#N/A</v>
      </c>
      <c r="D65" s="165" t="e">
        <f>VLOOKUP(B65,MQS_CWMP!C5:F128,3,FALSE)</f>
        <v>#N/A</v>
      </c>
      <c r="E65" s="165" t="e">
        <f>VLOOKUP(B65,MQS_CWMP!C5:F128,4,FALSE)</f>
        <v>#N/A</v>
      </c>
      <c r="F65" s="146"/>
      <c r="G65" s="166"/>
      <c r="H65" s="13"/>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row>
    <row r="66" spans="1:35" s="14" customFormat="1" hidden="1" outlineLevel="1" x14ac:dyDescent="0.3">
      <c r="A66" s="13">
        <v>6</v>
      </c>
      <c r="B66" s="185"/>
      <c r="C66" s="165" t="e">
        <f>VLOOKUP(B66,MQS_CWMP!C5:F128,2,FALSE)</f>
        <v>#N/A</v>
      </c>
      <c r="D66" s="165" t="e">
        <f>VLOOKUP(B66,MQS_CWMP!C5:F128,3,FALSE)</f>
        <v>#N/A</v>
      </c>
      <c r="E66" s="186" t="e">
        <f>VLOOKUP(B66,MQS_CWMP!C5:F128,4,FALSE)</f>
        <v>#N/A</v>
      </c>
      <c r="F66" s="146"/>
      <c r="G66" s="166"/>
      <c r="H66" s="13"/>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row>
    <row r="67" spans="1:35" s="14" customFormat="1" hidden="1" outlineLevel="1" x14ac:dyDescent="0.3">
      <c r="A67" s="13">
        <v>7</v>
      </c>
      <c r="B67" s="164"/>
      <c r="C67" s="165" t="e">
        <f>VLOOKUP(B67,MQS_CWMP!C5:F128,2,FALSE)</f>
        <v>#N/A</v>
      </c>
      <c r="D67" s="184" t="e">
        <f>VLOOKUP(B67,MQS_CWMP!C5:F128,3,FALSE)</f>
        <v>#N/A</v>
      </c>
      <c r="E67" s="174" t="e">
        <f>VLOOKUP(B67,MQS_CWMP!C5:F128,4,FALSE)</f>
        <v>#N/A</v>
      </c>
      <c r="F67" s="146"/>
      <c r="G67" s="166"/>
      <c r="H67" s="13"/>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row>
    <row r="68" spans="1:35" s="14" customFormat="1" hidden="1" outlineLevel="1" x14ac:dyDescent="0.3">
      <c r="A68" s="13">
        <v>8</v>
      </c>
      <c r="B68" s="164"/>
      <c r="C68" s="165" t="e">
        <f>VLOOKUP(B68,MQS_CWMP!C5:F128,2,FALSE)</f>
        <v>#N/A</v>
      </c>
      <c r="D68" s="165" t="e">
        <f>VLOOKUP(B68,MQS_CWMP!C5:F128,3,FALSE)</f>
        <v>#N/A</v>
      </c>
      <c r="E68" s="165" t="e">
        <f>VLOOKUP(B68,MQS_CWMP!C5:F128,4,FALSE)</f>
        <v>#N/A</v>
      </c>
      <c r="F68" s="146"/>
      <c r="G68" s="166"/>
      <c r="H68" s="13"/>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row>
    <row r="69" spans="1:35" s="14" customFormat="1" hidden="1" outlineLevel="1" x14ac:dyDescent="0.3">
      <c r="A69" s="13">
        <v>9</v>
      </c>
      <c r="B69" s="185"/>
      <c r="C69" s="184" t="e">
        <f>VLOOKUP(B69,MQS_CWMP!C5:F128,2,FALSE)</f>
        <v>#N/A</v>
      </c>
      <c r="D69" s="174" t="e">
        <f>VLOOKUP(B69,MQS_CWMP!C5:F128,3,FALSE)</f>
        <v>#N/A</v>
      </c>
      <c r="E69" s="165" t="e">
        <f>VLOOKUP(B69,MQS_CWMP!C5:F128,4,FALSE)</f>
        <v>#N/A</v>
      </c>
      <c r="F69" s="146"/>
      <c r="G69" s="166"/>
      <c r="H69" s="13"/>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row>
    <row r="70" spans="1:35" s="14" customFormat="1" hidden="1" outlineLevel="1" x14ac:dyDescent="0.3">
      <c r="A70" s="13">
        <v>10</v>
      </c>
      <c r="B70" s="164"/>
      <c r="C70" s="165" t="e">
        <f>VLOOKUP(B70,MQS_CWMP!C5:F128,2,FALSE)</f>
        <v>#N/A</v>
      </c>
      <c r="D70" s="165" t="e">
        <f>VLOOKUP(B70,MQS_CWMP!C5:F128,3,FALSE)</f>
        <v>#N/A</v>
      </c>
      <c r="E70" s="165" t="e">
        <f>VLOOKUP(B70,MQS_CWMP!C5:F128,4,FALSE)</f>
        <v>#N/A</v>
      </c>
      <c r="F70" s="146"/>
      <c r="G70" s="166"/>
      <c r="H70" s="13"/>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row>
    <row r="71" spans="1:35" s="14" customFormat="1" hidden="1" outlineLevel="1" x14ac:dyDescent="0.3">
      <c r="A71" s="13">
        <v>11</v>
      </c>
      <c r="B71" s="185"/>
      <c r="C71" s="184" t="e">
        <f>VLOOKUP(B71,MQS_CWMP!C5:F128,2,FALSE)</f>
        <v>#N/A</v>
      </c>
      <c r="D71" s="165" t="e">
        <f>VLOOKUP(B71,MQS_CWMP!C5:F128,3,FALSE)</f>
        <v>#N/A</v>
      </c>
      <c r="E71" s="165" t="e">
        <f>VLOOKUP(B71,MQS_CWMP!C5:F128,4,FALSE)</f>
        <v>#N/A</v>
      </c>
      <c r="F71" s="146"/>
      <c r="G71" s="166"/>
      <c r="H71" s="13"/>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row>
    <row r="72" spans="1:35" s="14" customFormat="1" hidden="1" outlineLevel="1" x14ac:dyDescent="0.3">
      <c r="A72" s="13">
        <v>12</v>
      </c>
      <c r="B72" s="164"/>
      <c r="C72" s="165" t="e">
        <f>VLOOKUP(B72,MQS_CWMP!C5:F128,2,FALSE)</f>
        <v>#N/A</v>
      </c>
      <c r="D72" s="165" t="e">
        <f>VLOOKUP(B72,MQS_CWMP!C5:F128,3,FALSE)</f>
        <v>#N/A</v>
      </c>
      <c r="E72" s="165" t="e">
        <f>VLOOKUP(B72,MQS_CWMP!C5:F128,4,FALSE)</f>
        <v>#N/A</v>
      </c>
      <c r="F72" s="146"/>
      <c r="G72" s="166"/>
      <c r="H72" s="13"/>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row>
    <row r="73" spans="1:35" s="14" customFormat="1" hidden="1" outlineLevel="1" x14ac:dyDescent="0.3">
      <c r="A73" s="13">
        <v>13</v>
      </c>
      <c r="B73" s="164"/>
      <c r="C73" s="165" t="e">
        <f>VLOOKUP(B73,MQS_CWMP!C5:F128,2,FALSE)</f>
        <v>#N/A</v>
      </c>
      <c r="D73" s="165" t="e">
        <f>VLOOKUP(B73,MQS_CWMP!C5:F128,3,FALSE)</f>
        <v>#N/A</v>
      </c>
      <c r="E73" s="165" t="e">
        <f>VLOOKUP(B73,MQS_CWMP!C5:F128,4,FALSE)</f>
        <v>#N/A</v>
      </c>
      <c r="F73" s="146"/>
      <c r="G73" s="166"/>
      <c r="H73" s="13"/>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row>
    <row r="74" spans="1:35" s="14" customFormat="1" hidden="1" outlineLevel="1" x14ac:dyDescent="0.3">
      <c r="A74" s="13">
        <v>14</v>
      </c>
      <c r="B74" s="164"/>
      <c r="C74" s="165" t="e">
        <f>VLOOKUP(B74,MQS_CWMP!C5:F128,2,FALSE)</f>
        <v>#N/A</v>
      </c>
      <c r="D74" s="165" t="e">
        <f>VLOOKUP(B74,MQS_CWMP!C5:F128,3,FALSE)</f>
        <v>#N/A</v>
      </c>
      <c r="E74" s="165" t="e">
        <f>VLOOKUP(B74,MQS_CWMP!C5:F128,4,FALSE)</f>
        <v>#N/A</v>
      </c>
      <c r="F74" s="146"/>
      <c r="G74" s="166"/>
      <c r="H74" s="13"/>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row>
    <row r="75" spans="1:35" s="14" customFormat="1" hidden="1" outlineLevel="1" x14ac:dyDescent="0.3">
      <c r="A75" s="13">
        <v>15</v>
      </c>
      <c r="B75" s="164"/>
      <c r="C75" s="165" t="e">
        <f>VLOOKUP(B75,MQS_CWMP!C5:F128,2,FALSE)</f>
        <v>#N/A</v>
      </c>
      <c r="D75" s="165" t="e">
        <f>VLOOKUP(B75,MQS_CWMP!C5:F128,3,FALSE)</f>
        <v>#N/A</v>
      </c>
      <c r="E75" s="165" t="e">
        <f>VLOOKUP(B75,MQS_CWMP!C5:F128,4,FALSE)</f>
        <v>#N/A</v>
      </c>
      <c r="F75" s="146"/>
      <c r="G75" s="166"/>
      <c r="H75" s="13"/>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row>
    <row r="76" spans="1:35" s="14" customFormat="1" hidden="1" outlineLevel="1" x14ac:dyDescent="0.3">
      <c r="A76" s="13">
        <v>16</v>
      </c>
      <c r="B76" s="164"/>
      <c r="C76" s="165" t="e">
        <f>VLOOKUP(B76,MQS_CWMP!C5:F128,2,FALSE)</f>
        <v>#N/A</v>
      </c>
      <c r="D76" s="165" t="e">
        <f>VLOOKUP(B76,MQS_CWMP!C5:F128,3,FALSE)</f>
        <v>#N/A</v>
      </c>
      <c r="E76" s="165" t="e">
        <f>VLOOKUP(B76,MQS_CWMP!C5:F128,4,FALSE)</f>
        <v>#N/A</v>
      </c>
      <c r="F76" s="146"/>
      <c r="G76" s="166"/>
      <c r="H76" s="13"/>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row>
    <row r="77" spans="1:35" s="14" customFormat="1" hidden="1" outlineLevel="1" x14ac:dyDescent="0.3">
      <c r="A77" s="13">
        <v>17</v>
      </c>
      <c r="B77" s="164"/>
      <c r="C77" s="165" t="e">
        <f>VLOOKUP(B77,MQS_CWMP!C5:F128,2,FALSE)</f>
        <v>#N/A</v>
      </c>
      <c r="D77" s="165" t="e">
        <f>VLOOKUP(B77,MQS_CWMP!C5:F128,3,FALSE)</f>
        <v>#N/A</v>
      </c>
      <c r="E77" s="165" t="e">
        <f>VLOOKUP(B77,MQS_CWMP!C5:F128,4,FALSE)</f>
        <v>#N/A</v>
      </c>
      <c r="F77" s="146"/>
      <c r="G77" s="166"/>
      <c r="H77" s="13"/>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row>
    <row r="78" spans="1:35" s="14" customFormat="1" hidden="1" outlineLevel="1" x14ac:dyDescent="0.3">
      <c r="A78" s="13">
        <v>18</v>
      </c>
      <c r="B78" s="185"/>
      <c r="C78" s="184" t="e">
        <f>VLOOKUP(B78,MQS_CWMP!C5:F128,2,FALSE)</f>
        <v>#N/A</v>
      </c>
      <c r="D78" s="165" t="e">
        <f>VLOOKUP(B78,MQS_CWMP!C5:F128,3,FALSE)</f>
        <v>#N/A</v>
      </c>
      <c r="E78" s="165" t="e">
        <f>VLOOKUP(B78,MQS_CWMP!C5:F128,4,FALSE)</f>
        <v>#N/A</v>
      </c>
      <c r="F78" s="146"/>
      <c r="G78" s="166"/>
      <c r="H78" s="13"/>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row>
    <row r="79" spans="1:35" s="14" customFormat="1" hidden="1" outlineLevel="1" x14ac:dyDescent="0.3">
      <c r="A79" s="13">
        <v>19</v>
      </c>
      <c r="B79" s="164"/>
      <c r="C79" s="165" t="e">
        <f>VLOOKUP(B79,MQS_CWMP!C5:F128,2,FALSE)</f>
        <v>#N/A</v>
      </c>
      <c r="D79" s="165" t="e">
        <f>VLOOKUP(B79,MQS_CWMP!C5:F128,3,FALSE)</f>
        <v>#N/A</v>
      </c>
      <c r="E79" s="165" t="e">
        <f>VLOOKUP(B79,MQS_CWMP!C5:F128,4,FALSE)</f>
        <v>#N/A</v>
      </c>
      <c r="F79" s="146"/>
      <c r="G79" s="166"/>
      <c r="H79" s="13"/>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row>
    <row r="80" spans="1:35" s="14" customFormat="1" ht="14.4" hidden="1" outlineLevel="1" thickBot="1" x14ac:dyDescent="0.35">
      <c r="A80" s="151">
        <v>20</v>
      </c>
      <c r="B80" s="167"/>
      <c r="C80" s="170" t="e">
        <f>VLOOKUP(B80,MQS_CWMP!C5:F128,2,FALSE)</f>
        <v>#N/A</v>
      </c>
      <c r="D80" s="170" t="e">
        <f>VLOOKUP(B80,MQS_CWMP!C5:F128,3,FALSE)</f>
        <v>#N/A</v>
      </c>
      <c r="E80" s="170" t="e">
        <f>VLOOKUP(B80,MQS_CWMP!C5:F128,4,FALSE)</f>
        <v>#N/A</v>
      </c>
      <c r="F80" s="156"/>
      <c r="G80" s="187"/>
      <c r="H80" s="13"/>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row>
    <row r="81" spans="1:35" s="14" customFormat="1" ht="25.8" collapsed="1" thickBot="1" x14ac:dyDescent="0.35">
      <c r="A81" s="13"/>
      <c r="B81" s="148"/>
      <c r="C81" s="148"/>
      <c r="D81" s="148"/>
      <c r="E81" s="149"/>
      <c r="F81" s="150" t="s">
        <v>211</v>
      </c>
      <c r="G81" s="23">
        <f>SUM(G61:G80)</f>
        <v>0</v>
      </c>
      <c r="H81" s="13"/>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row>
    <row r="82" spans="1:35" s="14" customFormat="1" ht="15.6" thickBot="1" x14ac:dyDescent="0.35">
      <c r="A82" s="13"/>
      <c r="B82" s="208" t="s">
        <v>184</v>
      </c>
      <c r="C82" s="208"/>
      <c r="D82" s="151"/>
      <c r="E82" s="152"/>
      <c r="F82" s="153"/>
      <c r="G82" s="172"/>
      <c r="H82" s="13"/>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row>
    <row r="83" spans="1:35" s="14" customFormat="1" hidden="1" outlineLevel="1" x14ac:dyDescent="0.3">
      <c r="A83" s="13"/>
      <c r="B83" s="128" t="s">
        <v>73</v>
      </c>
      <c r="C83" s="128" t="s">
        <v>72</v>
      </c>
      <c r="D83" s="128" t="s">
        <v>23</v>
      </c>
      <c r="E83" s="128" t="s">
        <v>0</v>
      </c>
      <c r="F83" s="163" t="s">
        <v>175</v>
      </c>
      <c r="G83" s="163" t="s">
        <v>181</v>
      </c>
      <c r="H83" s="13"/>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row>
    <row r="84" spans="1:35" s="14" customFormat="1" hidden="1" outlineLevel="1" x14ac:dyDescent="0.3">
      <c r="A84" s="13">
        <v>1</v>
      </c>
      <c r="B84" s="173"/>
      <c r="C84" s="174" t="e">
        <f>VLOOKUP(B84,MQS_CWMP!C5:F128,2,FALSE)</f>
        <v>#N/A</v>
      </c>
      <c r="D84" s="174" t="e">
        <f>VLOOKUP(B84,MQS_CWMP!C5:F128,3,FALSE)</f>
        <v>#N/A</v>
      </c>
      <c r="E84" s="175" t="e">
        <f>VLOOKUP(B84,MQS_CWMP!C5:F128,4,FALSE)</f>
        <v>#N/A</v>
      </c>
      <c r="F84" s="154"/>
      <c r="G84" s="176"/>
      <c r="H84" s="13"/>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row>
    <row r="85" spans="1:35" s="14" customFormat="1" hidden="1" outlineLevel="1" x14ac:dyDescent="0.3">
      <c r="A85" s="13">
        <v>2</v>
      </c>
      <c r="B85" s="164"/>
      <c r="C85" s="165" t="e">
        <f>VLOOKUP(B85,MQS_CWMP!C5:F128,2,FALSE)</f>
        <v>#N/A</v>
      </c>
      <c r="D85" s="165" t="e">
        <f>VLOOKUP(B85,MQS_CWMP!C5:F128,3,FALSE)</f>
        <v>#N/A</v>
      </c>
      <c r="E85" s="165" t="e">
        <f>VLOOKUP(B85,MQS_CWMP!C5:F128,4,FALSE)</f>
        <v>#N/A</v>
      </c>
      <c r="F85" s="157"/>
      <c r="G85" s="178"/>
      <c r="H85" s="13"/>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row>
    <row r="86" spans="1:35" s="14" customFormat="1" hidden="1" outlineLevel="1" x14ac:dyDescent="0.3">
      <c r="A86" s="13">
        <v>3</v>
      </c>
      <c r="B86" s="164"/>
      <c r="C86" s="165" t="e">
        <f>VLOOKUP(B86,MQS_CWMP!C5:F128,2,FALSE)</f>
        <v>#N/A</v>
      </c>
      <c r="D86" s="165" t="e">
        <f>VLOOKUP(B86,MQS_CWMP!C5:F128,3,FALSE)</f>
        <v>#N/A</v>
      </c>
      <c r="E86" s="165" t="e">
        <f>VLOOKUP(B86,MQS_CWMP!C5:F128,4,FALSE)</f>
        <v>#N/A</v>
      </c>
      <c r="F86" s="158"/>
      <c r="G86" s="182"/>
      <c r="H86" s="13"/>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row>
    <row r="87" spans="1:35" s="14" customFormat="1" hidden="1" outlineLevel="1" x14ac:dyDescent="0.3">
      <c r="A87" s="13">
        <v>4</v>
      </c>
      <c r="B87" s="164"/>
      <c r="C87" s="165" t="e">
        <f>VLOOKUP(B87,MQS_CWMP!C5:F128,2,FALSE)</f>
        <v>#N/A</v>
      </c>
      <c r="D87" s="165" t="e">
        <f>VLOOKUP(B87,MQS_CWMP!C5:F128,3,FALSE)</f>
        <v>#N/A</v>
      </c>
      <c r="E87" s="165" t="e">
        <f>VLOOKUP(B87,MQS_CWMP!C5:F128,4,FALSE)</f>
        <v>#N/A</v>
      </c>
      <c r="F87" s="157"/>
      <c r="G87" s="183"/>
      <c r="H87" s="13"/>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row>
    <row r="88" spans="1:35" s="14" customFormat="1" hidden="1" outlineLevel="1" x14ac:dyDescent="0.3">
      <c r="A88" s="13">
        <v>5</v>
      </c>
      <c r="B88" s="164"/>
      <c r="C88" s="184" t="e">
        <f>VLOOKUP(B88,MQS_CWMP!C5:F128,2,FALSE)</f>
        <v>#N/A</v>
      </c>
      <c r="D88" s="165" t="e">
        <f>VLOOKUP(B88,MQS_CWMP!C5:F128,3,FALSE)</f>
        <v>#N/A</v>
      </c>
      <c r="E88" s="165" t="e">
        <f>VLOOKUP(B88,MQS_CWMP!C5:F128,4,FALSE)</f>
        <v>#N/A</v>
      </c>
      <c r="F88" s="146"/>
      <c r="G88" s="166"/>
      <c r="H88" s="13"/>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row>
    <row r="89" spans="1:35" s="14" customFormat="1" hidden="1" outlineLevel="1" x14ac:dyDescent="0.3">
      <c r="A89" s="13">
        <v>6</v>
      </c>
      <c r="B89" s="185"/>
      <c r="C89" s="165" t="e">
        <f>VLOOKUP(B89,MQS_CWMP!C5:F128,2,FALSE)</f>
        <v>#N/A</v>
      </c>
      <c r="D89" s="165" t="e">
        <f>VLOOKUP(B89,MQS_CWMP!C5:F128,3,FALSE)</f>
        <v>#N/A</v>
      </c>
      <c r="E89" s="186" t="e">
        <f>VLOOKUP(B89,MQS_CWMP!C5:F128,4,FALSE)</f>
        <v>#N/A</v>
      </c>
      <c r="F89" s="146"/>
      <c r="G89" s="166"/>
      <c r="H89" s="13"/>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row>
    <row r="90" spans="1:35" s="14" customFormat="1" hidden="1" outlineLevel="1" x14ac:dyDescent="0.3">
      <c r="A90" s="13">
        <v>7</v>
      </c>
      <c r="B90" s="164"/>
      <c r="C90" s="165" t="e">
        <f>VLOOKUP(B90,MQS_CWMP!C5:F128,2,FALSE)</f>
        <v>#N/A</v>
      </c>
      <c r="D90" s="184" t="e">
        <f>VLOOKUP(B90,MQS_CWMP!C5:F128,3,FALSE)</f>
        <v>#N/A</v>
      </c>
      <c r="E90" s="174" t="e">
        <f>VLOOKUP(B90,MQS_CWMP!C5:F128,4,FALSE)</f>
        <v>#N/A</v>
      </c>
      <c r="F90" s="146"/>
      <c r="G90" s="166"/>
      <c r="H90" s="13"/>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row>
    <row r="91" spans="1:35" s="14" customFormat="1" hidden="1" outlineLevel="1" x14ac:dyDescent="0.3">
      <c r="A91" s="13">
        <v>8</v>
      </c>
      <c r="B91" s="164"/>
      <c r="C91" s="165" t="e">
        <f>VLOOKUP(B91,MQS_CWMP!C5:F128,2,FALSE)</f>
        <v>#N/A</v>
      </c>
      <c r="D91" s="165" t="e">
        <f>VLOOKUP(B91,MQS_CWMP!C5:F128,3,FALSE)</f>
        <v>#N/A</v>
      </c>
      <c r="E91" s="165" t="e">
        <f>VLOOKUP(B91,MQS_CWMP!C5:F128,4,FALSE)</f>
        <v>#N/A</v>
      </c>
      <c r="F91" s="146"/>
      <c r="G91" s="166"/>
      <c r="H91" s="13"/>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row>
    <row r="92" spans="1:35" s="14" customFormat="1" hidden="1" outlineLevel="1" x14ac:dyDescent="0.3">
      <c r="A92" s="13">
        <v>9</v>
      </c>
      <c r="B92" s="185"/>
      <c r="C92" s="184" t="e">
        <f>VLOOKUP(B92,MQS_CWMP!C5:F128,2,FALSE)</f>
        <v>#N/A</v>
      </c>
      <c r="D92" s="174" t="e">
        <f>VLOOKUP(B92,MQS_CWMP!C5:F128,3,FALSE)</f>
        <v>#N/A</v>
      </c>
      <c r="E92" s="165" t="e">
        <f>VLOOKUP(B92,MQS_CWMP!C5:F128,4,FALSE)</f>
        <v>#N/A</v>
      </c>
      <c r="F92" s="146"/>
      <c r="G92" s="166"/>
      <c r="H92" s="13"/>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row>
    <row r="93" spans="1:35" s="14" customFormat="1" hidden="1" outlineLevel="1" x14ac:dyDescent="0.3">
      <c r="A93" s="13">
        <v>10</v>
      </c>
      <c r="B93" s="164"/>
      <c r="C93" s="165" t="e">
        <f>VLOOKUP(B93,MQS_CWMP!C5:F128,2,FALSE)</f>
        <v>#N/A</v>
      </c>
      <c r="D93" s="165" t="e">
        <f>VLOOKUP(B93,MQS_CWMP!C5:F128,3,FALSE)</f>
        <v>#N/A</v>
      </c>
      <c r="E93" s="165" t="e">
        <f>VLOOKUP(B93,MQS_CWMP!C5:F128,4,FALSE)</f>
        <v>#N/A</v>
      </c>
      <c r="F93" s="146"/>
      <c r="G93" s="166"/>
      <c r="H93" s="13"/>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row>
    <row r="94" spans="1:35" s="14" customFormat="1" hidden="1" outlineLevel="1" x14ac:dyDescent="0.3">
      <c r="A94" s="13">
        <v>11</v>
      </c>
      <c r="B94" s="185"/>
      <c r="C94" s="184" t="e">
        <f>VLOOKUP(B94,MQS_CWMP!C5:F128,2,FALSE)</f>
        <v>#N/A</v>
      </c>
      <c r="D94" s="165" t="e">
        <f>VLOOKUP(B94,MQS_CWMP!C5:F128,3,FALSE)</f>
        <v>#N/A</v>
      </c>
      <c r="E94" s="165" t="e">
        <f>VLOOKUP(B94,MQS_CWMP!C5:F128,4,FALSE)</f>
        <v>#N/A</v>
      </c>
      <c r="F94" s="146"/>
      <c r="G94" s="166"/>
      <c r="H94" s="13"/>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row>
    <row r="95" spans="1:35" s="14" customFormat="1" hidden="1" outlineLevel="1" x14ac:dyDescent="0.3">
      <c r="A95" s="13">
        <v>12</v>
      </c>
      <c r="B95" s="164"/>
      <c r="C95" s="165" t="e">
        <f>VLOOKUP(B95,MQS_CWMP!C5:F128,2,FALSE)</f>
        <v>#N/A</v>
      </c>
      <c r="D95" s="165" t="e">
        <f>VLOOKUP(B95,MQS_CWMP!C5:F128,3,FALSE)</f>
        <v>#N/A</v>
      </c>
      <c r="E95" s="165" t="e">
        <f>VLOOKUP(B95,MQS_CWMP!C5:F128,4,FALSE)</f>
        <v>#N/A</v>
      </c>
      <c r="F95" s="146"/>
      <c r="G95" s="166"/>
      <c r="H95" s="13"/>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row>
    <row r="96" spans="1:35" s="14" customFormat="1" hidden="1" outlineLevel="1" x14ac:dyDescent="0.3">
      <c r="A96" s="13">
        <v>13</v>
      </c>
      <c r="B96" s="164"/>
      <c r="C96" s="165" t="e">
        <f>VLOOKUP(B96,MQS_CWMP!C5:F128,2,FALSE)</f>
        <v>#N/A</v>
      </c>
      <c r="D96" s="165" t="e">
        <f>VLOOKUP(B96,MQS_CWMP!C5:F128,3,FALSE)</f>
        <v>#N/A</v>
      </c>
      <c r="E96" s="165" t="e">
        <f>VLOOKUP(B96,MQS_CWMP!C5:F128,4,FALSE)</f>
        <v>#N/A</v>
      </c>
      <c r="F96" s="146"/>
      <c r="G96" s="166"/>
      <c r="H96" s="13"/>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row>
    <row r="97" spans="1:35" s="14" customFormat="1" hidden="1" outlineLevel="1" x14ac:dyDescent="0.3">
      <c r="A97" s="13">
        <v>14</v>
      </c>
      <c r="B97" s="164"/>
      <c r="C97" s="165" t="e">
        <f>VLOOKUP(B97,MQS_CWMP!C5:F128,2,FALSE)</f>
        <v>#N/A</v>
      </c>
      <c r="D97" s="165" t="e">
        <f>VLOOKUP(B97,MQS_CWMP!C5:F128,3,FALSE)</f>
        <v>#N/A</v>
      </c>
      <c r="E97" s="165" t="e">
        <f>VLOOKUP(B97,MQS_CWMP!C5:F128,4,FALSE)</f>
        <v>#N/A</v>
      </c>
      <c r="F97" s="146"/>
      <c r="G97" s="166"/>
      <c r="H97" s="13"/>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row>
    <row r="98" spans="1:35" s="14" customFormat="1" hidden="1" outlineLevel="1" x14ac:dyDescent="0.3">
      <c r="A98" s="13">
        <v>15</v>
      </c>
      <c r="B98" s="164"/>
      <c r="C98" s="165" t="e">
        <f>VLOOKUP(B98,MQS_CWMP!C5:F128,2,FALSE)</f>
        <v>#N/A</v>
      </c>
      <c r="D98" s="165" t="e">
        <f>VLOOKUP(B98,MQS_CWMP!C5:F128,3,FALSE)</f>
        <v>#N/A</v>
      </c>
      <c r="E98" s="165" t="e">
        <f>VLOOKUP(B98,MQS_CWMP!C5:F128,4,FALSE)</f>
        <v>#N/A</v>
      </c>
      <c r="F98" s="146"/>
      <c r="G98" s="166"/>
      <c r="H98" s="13"/>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row>
    <row r="99" spans="1:35" s="14" customFormat="1" hidden="1" outlineLevel="1" x14ac:dyDescent="0.3">
      <c r="A99" s="13">
        <v>16</v>
      </c>
      <c r="B99" s="164"/>
      <c r="C99" s="165" t="e">
        <f>VLOOKUP(B99,MQS_CWMP!C5:F128,2,FALSE)</f>
        <v>#N/A</v>
      </c>
      <c r="D99" s="165" t="e">
        <f>VLOOKUP(B99,MQS_CWMP!C5:F128,3,FALSE)</f>
        <v>#N/A</v>
      </c>
      <c r="E99" s="165" t="e">
        <f>VLOOKUP(B99,MQS_CWMP!C5:F128,4,FALSE)</f>
        <v>#N/A</v>
      </c>
      <c r="F99" s="146"/>
      <c r="G99" s="166"/>
      <c r="H99" s="13"/>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row>
    <row r="100" spans="1:35" s="14" customFormat="1" hidden="1" outlineLevel="1" x14ac:dyDescent="0.3">
      <c r="A100" s="13">
        <v>17</v>
      </c>
      <c r="B100" s="164"/>
      <c r="C100" s="165" t="e">
        <f>VLOOKUP(B100,MQS_CWMP!C5:F128,2,FALSE)</f>
        <v>#N/A</v>
      </c>
      <c r="D100" s="165" t="e">
        <f>VLOOKUP(B100,MQS_CWMP!C5:F128,3,FALSE)</f>
        <v>#N/A</v>
      </c>
      <c r="E100" s="165" t="e">
        <f>VLOOKUP(B100,MQS_CWMP!C5:F128,4,FALSE)</f>
        <v>#N/A</v>
      </c>
      <c r="F100" s="146"/>
      <c r="G100" s="166"/>
      <c r="H100" s="13"/>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row>
    <row r="101" spans="1:35" s="14" customFormat="1" hidden="1" outlineLevel="1" x14ac:dyDescent="0.3">
      <c r="A101" s="13">
        <v>18</v>
      </c>
      <c r="B101" s="185"/>
      <c r="C101" s="184" t="e">
        <f>VLOOKUP(B101,MQS_CWMP!C5:F128,2,FALSE)</f>
        <v>#N/A</v>
      </c>
      <c r="D101" s="165" t="e">
        <f>VLOOKUP(B101,MQS_CWMP!C5:F128,3,FALSE)</f>
        <v>#N/A</v>
      </c>
      <c r="E101" s="165" t="e">
        <f>VLOOKUP(B101,MQS_CWMP!C5:F128,4,FALSE)</f>
        <v>#N/A</v>
      </c>
      <c r="F101" s="146"/>
      <c r="G101" s="166"/>
      <c r="H101" s="13"/>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row>
    <row r="102" spans="1:35" s="14" customFormat="1" hidden="1" outlineLevel="1" x14ac:dyDescent="0.3">
      <c r="A102" s="13">
        <v>19</v>
      </c>
      <c r="B102" s="164"/>
      <c r="C102" s="165" t="e">
        <f>VLOOKUP(B244,MQS_CWMP!C5:F128,2,FALSE)</f>
        <v>#N/A</v>
      </c>
      <c r="D102" s="165" t="e">
        <f>VLOOKUP(B244,MQS_CWMP!C5:F128,3,FALSE)</f>
        <v>#N/A</v>
      </c>
      <c r="E102" s="165" t="e">
        <f>VLOOKUP(B244,MQS_CWMP!C5:F128,4,FALSE)</f>
        <v>#N/A</v>
      </c>
      <c r="F102" s="146"/>
      <c r="G102" s="166"/>
      <c r="H102" s="13"/>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row>
    <row r="103" spans="1:35" s="14" customFormat="1" ht="14.4" hidden="1" outlineLevel="1" thickBot="1" x14ac:dyDescent="0.35">
      <c r="A103" s="151">
        <v>20</v>
      </c>
      <c r="B103" s="167"/>
      <c r="C103" s="170" t="e">
        <f>VLOOKUP(B103,MQS_CWMP!C5:F128,2,FALSE)</f>
        <v>#N/A</v>
      </c>
      <c r="D103" s="170" t="e">
        <f>VLOOKUP(B103,MQS_CWMP!C5:F128,3,FALSE)</f>
        <v>#N/A</v>
      </c>
      <c r="E103" s="170" t="e">
        <f>VLOOKUP(B103,MQS_CWMP!C5:F128,4,FALSE)</f>
        <v>#N/A</v>
      </c>
      <c r="F103" s="156"/>
      <c r="G103" s="171"/>
      <c r="H103" s="13"/>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row>
    <row r="104" spans="1:35" s="14" customFormat="1" ht="25.8" collapsed="1" thickBot="1" x14ac:dyDescent="0.35">
      <c r="A104" s="13"/>
      <c r="B104" s="148"/>
      <c r="C104" s="148"/>
      <c r="D104" s="148"/>
      <c r="E104" s="149"/>
      <c r="F104" s="159" t="s">
        <v>212</v>
      </c>
      <c r="G104" s="23">
        <f>SUM(G84:G103)</f>
        <v>0</v>
      </c>
      <c r="H104" s="13"/>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row>
    <row r="105" spans="1:35" s="14" customFormat="1" ht="15.6" thickBot="1" x14ac:dyDescent="0.35">
      <c r="A105" s="13"/>
      <c r="B105" s="208" t="s">
        <v>185</v>
      </c>
      <c r="C105" s="208"/>
      <c r="D105" s="151"/>
      <c r="E105" s="152"/>
      <c r="F105" s="153"/>
      <c r="G105" s="172"/>
      <c r="H105" s="13"/>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row>
    <row r="106" spans="1:35" s="14" customFormat="1" hidden="1" outlineLevel="1" x14ac:dyDescent="0.3">
      <c r="A106" s="13"/>
      <c r="B106" s="128" t="s">
        <v>73</v>
      </c>
      <c r="C106" s="128" t="s">
        <v>72</v>
      </c>
      <c r="D106" s="128" t="s">
        <v>23</v>
      </c>
      <c r="E106" s="128" t="s">
        <v>0</v>
      </c>
      <c r="F106" s="163" t="s">
        <v>175</v>
      </c>
      <c r="G106" s="163" t="s">
        <v>181</v>
      </c>
      <c r="H106" s="13"/>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row>
    <row r="107" spans="1:35" s="14" customFormat="1" hidden="1" outlineLevel="1" x14ac:dyDescent="0.3">
      <c r="A107" s="13">
        <v>1</v>
      </c>
      <c r="B107" s="173"/>
      <c r="C107" s="174" t="e">
        <f>VLOOKUP(B107,MQS_CWMP!C5:F128,2,FALSE)</f>
        <v>#N/A</v>
      </c>
      <c r="D107" s="174" t="e">
        <f>VLOOKUP(B107,MQS_CWMP!C5:F128,3,FALSE)</f>
        <v>#N/A</v>
      </c>
      <c r="E107" s="175" t="e">
        <f>VLOOKUP(B107,MQS_CWMP!C5:F128,4,FALSE)</f>
        <v>#N/A</v>
      </c>
      <c r="F107" s="154"/>
      <c r="G107" s="176"/>
      <c r="H107" s="13"/>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row>
    <row r="108" spans="1:35" s="14" customFormat="1" hidden="1" outlineLevel="1" x14ac:dyDescent="0.3">
      <c r="A108" s="13">
        <v>2</v>
      </c>
      <c r="B108" s="164"/>
      <c r="C108" s="165" t="e">
        <f>VLOOKUP(B108,MQS_CWMP!C5:F128,2,FALSE)</f>
        <v>#N/A</v>
      </c>
      <c r="D108" s="165" t="e">
        <f>VLOOKUP(B108,MQS_CWMP!C5:F128,3,FALSE)</f>
        <v>#N/A</v>
      </c>
      <c r="E108" s="165" t="e">
        <f>VLOOKUP(B108,MQS_CWMP!C5:F128,4,FALSE)</f>
        <v>#N/A</v>
      </c>
      <c r="F108" s="157"/>
      <c r="G108" s="178"/>
      <c r="H108" s="13"/>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row>
    <row r="109" spans="1:35" s="14" customFormat="1" hidden="1" outlineLevel="1" x14ac:dyDescent="0.3">
      <c r="A109" s="13">
        <v>3</v>
      </c>
      <c r="B109" s="164"/>
      <c r="C109" s="165" t="e">
        <f>VLOOKUP(B109,MQS_CWMP!C5:F128,2,FALSE)</f>
        <v>#N/A</v>
      </c>
      <c r="D109" s="165" t="e">
        <f>VLOOKUP(B109,MQS_CWMP!C5:F128,3,FALSE)</f>
        <v>#N/A</v>
      </c>
      <c r="E109" s="165" t="e">
        <f>VLOOKUP(B109,MQS_CWMP!C5:F128,4,FALSE)</f>
        <v>#N/A</v>
      </c>
      <c r="F109" s="158"/>
      <c r="G109" s="182"/>
      <c r="H109" s="13"/>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row>
    <row r="110" spans="1:35" s="14" customFormat="1" hidden="1" outlineLevel="1" x14ac:dyDescent="0.3">
      <c r="A110" s="13">
        <v>4</v>
      </c>
      <c r="B110" s="164"/>
      <c r="C110" s="165" t="e">
        <f>VLOOKUP(B110,MQS_CWMP!C5:F128,2,FALSE)</f>
        <v>#N/A</v>
      </c>
      <c r="D110" s="165" t="e">
        <f>VLOOKUP(B110,MQS_CWMP!C5:F128,3,FALSE)</f>
        <v>#N/A</v>
      </c>
      <c r="E110" s="165" t="e">
        <f>VLOOKUP(B110,MQS_CWMP!C5:F128,4,FALSE)</f>
        <v>#N/A</v>
      </c>
      <c r="F110" s="157"/>
      <c r="G110" s="183"/>
      <c r="H110" s="13"/>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row>
    <row r="111" spans="1:35" s="14" customFormat="1" hidden="1" outlineLevel="1" x14ac:dyDescent="0.3">
      <c r="A111" s="13">
        <v>5</v>
      </c>
      <c r="B111" s="164"/>
      <c r="C111" s="184" t="e">
        <f>VLOOKUP(B111,MQS_CWMP!C5:F128,2,FALSE)</f>
        <v>#N/A</v>
      </c>
      <c r="D111" s="165" t="e">
        <f>VLOOKUP(B111,MQS_CWMP!C5:F128,3,FALSE)</f>
        <v>#N/A</v>
      </c>
      <c r="E111" s="165" t="e">
        <f>VLOOKUP(B111,MQS_CWMP!C5:F128,4,FALSE)</f>
        <v>#N/A</v>
      </c>
      <c r="F111" s="146"/>
      <c r="G111" s="166"/>
      <c r="H111" s="13"/>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row>
    <row r="112" spans="1:35" s="14" customFormat="1" hidden="1" outlineLevel="1" x14ac:dyDescent="0.3">
      <c r="A112" s="13">
        <v>6</v>
      </c>
      <c r="B112" s="185"/>
      <c r="C112" s="165" t="e">
        <f>VLOOKUP(B112,MQS_CWMP!C5:F128,2,FALSE)</f>
        <v>#N/A</v>
      </c>
      <c r="D112" s="165" t="e">
        <f>VLOOKUP(B112,MQS_CWMP!C5:F128,3,FALSE)</f>
        <v>#N/A</v>
      </c>
      <c r="E112" s="186" t="e">
        <f>VLOOKUP(B112,MQS_CWMP!C5:F128,4,FALSE)</f>
        <v>#N/A</v>
      </c>
      <c r="F112" s="146"/>
      <c r="G112" s="166"/>
      <c r="H112" s="13"/>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row>
    <row r="113" spans="1:35" s="14" customFormat="1" hidden="1" outlineLevel="1" x14ac:dyDescent="0.3">
      <c r="A113" s="13">
        <v>7</v>
      </c>
      <c r="B113" s="164"/>
      <c r="C113" s="165" t="e">
        <f>VLOOKUP(B113,MQS_CWMP!C5:F128,2,FALSE)</f>
        <v>#N/A</v>
      </c>
      <c r="D113" s="184" t="e">
        <f>VLOOKUP(B113,MQS_CWMP!C5:F128,3,FALSE)</f>
        <v>#N/A</v>
      </c>
      <c r="E113" s="174" t="e">
        <f>VLOOKUP(B113,MQS_CWMP!C5:F128,4,FALSE)</f>
        <v>#N/A</v>
      </c>
      <c r="F113" s="146"/>
      <c r="G113" s="166"/>
      <c r="H113" s="13"/>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row>
    <row r="114" spans="1:35" s="14" customFormat="1" hidden="1" outlineLevel="1" x14ac:dyDescent="0.3">
      <c r="A114" s="13">
        <v>8</v>
      </c>
      <c r="B114" s="164"/>
      <c r="C114" s="165" t="e">
        <f>VLOOKUP(B114,MQS_CWMP!C5:F128,2,FALSE)</f>
        <v>#N/A</v>
      </c>
      <c r="D114" s="165" t="e">
        <f>VLOOKUP(B114,MQS_CWMP!C5:F128,3,FALSE)</f>
        <v>#N/A</v>
      </c>
      <c r="E114" s="165" t="e">
        <f>VLOOKUP(B114,MQS_CWMP!C5:F128,4,FALSE)</f>
        <v>#N/A</v>
      </c>
      <c r="F114" s="146"/>
      <c r="G114" s="166"/>
      <c r="H114" s="13"/>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row>
    <row r="115" spans="1:35" s="14" customFormat="1" hidden="1" outlineLevel="1" x14ac:dyDescent="0.3">
      <c r="A115" s="13">
        <v>9</v>
      </c>
      <c r="B115" s="185"/>
      <c r="C115" s="184" t="e">
        <f>VLOOKUP(B115,MQS_CWMP!C5:F128,2,FALSE)</f>
        <v>#N/A</v>
      </c>
      <c r="D115" s="174" t="e">
        <f>VLOOKUP(B115,MQS_CWMP!C5:F128,3,FALSE)</f>
        <v>#N/A</v>
      </c>
      <c r="E115" s="165" t="e">
        <f>VLOOKUP(B115,MQS_CWMP!C5:F128,4,FALSE)</f>
        <v>#N/A</v>
      </c>
      <c r="F115" s="146"/>
      <c r="G115" s="166"/>
      <c r="H115" s="13"/>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row>
    <row r="116" spans="1:35" s="14" customFormat="1" hidden="1" outlineLevel="1" x14ac:dyDescent="0.3">
      <c r="A116" s="13">
        <v>10</v>
      </c>
      <c r="B116" s="164"/>
      <c r="C116" s="165" t="e">
        <f>VLOOKUP(B116,MQS_CWMP!C5:F128,2,FALSE)</f>
        <v>#N/A</v>
      </c>
      <c r="D116" s="165" t="e">
        <f>VLOOKUP(B116,MQS_CWMP!C5:F128,3,FALSE)</f>
        <v>#N/A</v>
      </c>
      <c r="E116" s="165" t="e">
        <f>VLOOKUP(B116,MQS_CWMP!C5:F128,4,FALSE)</f>
        <v>#N/A</v>
      </c>
      <c r="F116" s="146"/>
      <c r="G116" s="166"/>
      <c r="H116" s="13"/>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row>
    <row r="117" spans="1:35" s="14" customFormat="1" hidden="1" outlineLevel="1" x14ac:dyDescent="0.3">
      <c r="A117" s="13">
        <v>11</v>
      </c>
      <c r="B117" s="185"/>
      <c r="C117" s="184" t="e">
        <f>VLOOKUP(B117,MQS_CWMP!C5:F128,2,FALSE)</f>
        <v>#N/A</v>
      </c>
      <c r="D117" s="165" t="e">
        <f>VLOOKUP(B117,MQS_CWMP!C5:F128,3,FALSE)</f>
        <v>#N/A</v>
      </c>
      <c r="E117" s="165" t="e">
        <f>VLOOKUP(B117,MQS_CWMP!C5:F128,4,FALSE)</f>
        <v>#N/A</v>
      </c>
      <c r="F117" s="146"/>
      <c r="G117" s="166"/>
      <c r="H117" s="13"/>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row>
    <row r="118" spans="1:35" s="14" customFormat="1" hidden="1" outlineLevel="1" x14ac:dyDescent="0.3">
      <c r="A118" s="13">
        <v>12</v>
      </c>
      <c r="B118" s="164"/>
      <c r="C118" s="165" t="e">
        <f>VLOOKUP(B118,MQS_CWMP!C5:F128,2,FALSE)</f>
        <v>#N/A</v>
      </c>
      <c r="D118" s="165" t="e">
        <f>VLOOKUP(B118,MQS_CWMP!C5:F128,3,FALSE)</f>
        <v>#N/A</v>
      </c>
      <c r="E118" s="165" t="e">
        <f>VLOOKUP(B118,MQS_CWMP!C5:F128,4,FALSE)</f>
        <v>#N/A</v>
      </c>
      <c r="F118" s="146"/>
      <c r="G118" s="166"/>
      <c r="H118" s="13"/>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row>
    <row r="119" spans="1:35" s="14" customFormat="1" hidden="1" outlineLevel="1" x14ac:dyDescent="0.3">
      <c r="A119" s="13">
        <v>13</v>
      </c>
      <c r="B119" s="164"/>
      <c r="C119" s="165" t="e">
        <f>VLOOKUP(B119,MQS_CWMP!C5:F128,2,FALSE)</f>
        <v>#N/A</v>
      </c>
      <c r="D119" s="165" t="e">
        <f>VLOOKUP(B119,MQS_CWMP!C5:F128,3,FALSE)</f>
        <v>#N/A</v>
      </c>
      <c r="E119" s="165" t="e">
        <f>VLOOKUP(B119,MQS_CWMP!C5:F128,4,FALSE)</f>
        <v>#N/A</v>
      </c>
      <c r="F119" s="146"/>
      <c r="G119" s="166"/>
      <c r="H119" s="13"/>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row>
    <row r="120" spans="1:35" s="14" customFormat="1" hidden="1" outlineLevel="1" x14ac:dyDescent="0.3">
      <c r="A120" s="13">
        <v>14</v>
      </c>
      <c r="B120" s="164"/>
      <c r="C120" s="165" t="e">
        <f>VLOOKUP(B120,MQS_CWMP!C5:F128,2,FALSE)</f>
        <v>#N/A</v>
      </c>
      <c r="D120" s="165" t="e">
        <f>VLOOKUP(B120,MQS_CWMP!C5:F128,3,FALSE)</f>
        <v>#N/A</v>
      </c>
      <c r="E120" s="165" t="e">
        <f>VLOOKUP(B120,MQS_CWMP!C5:F128,4,FALSE)</f>
        <v>#N/A</v>
      </c>
      <c r="F120" s="146"/>
      <c r="G120" s="166"/>
      <c r="H120" s="13"/>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row>
    <row r="121" spans="1:35" s="14" customFormat="1" hidden="1" outlineLevel="1" x14ac:dyDescent="0.3">
      <c r="A121" s="13">
        <v>15</v>
      </c>
      <c r="B121" s="164"/>
      <c r="C121" s="165" t="e">
        <f>VLOOKUP(B121,MQS_CWMP!C5:F128,2,FALSE)</f>
        <v>#N/A</v>
      </c>
      <c r="D121" s="165" t="e">
        <f>VLOOKUP(B121,MQS_CWMP!C5:F128,3,FALSE)</f>
        <v>#N/A</v>
      </c>
      <c r="E121" s="165" t="e">
        <f>VLOOKUP(B121,MQS_CWMP!C5:F128,4,FALSE)</f>
        <v>#N/A</v>
      </c>
      <c r="F121" s="146"/>
      <c r="G121" s="166"/>
      <c r="H121" s="13"/>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row>
    <row r="122" spans="1:35" s="14" customFormat="1" hidden="1" outlineLevel="1" x14ac:dyDescent="0.3">
      <c r="A122" s="13">
        <v>16</v>
      </c>
      <c r="B122" s="164"/>
      <c r="C122" s="165" t="e">
        <f>VLOOKUP(B122,MQS_CWMP!C5:F128,2,FALSE)</f>
        <v>#N/A</v>
      </c>
      <c r="D122" s="165" t="e">
        <f>VLOOKUP(B122,MQS_CWMP!C5:F128,3,FALSE)</f>
        <v>#N/A</v>
      </c>
      <c r="E122" s="165" t="e">
        <f>VLOOKUP(B122,MQS_CWMP!C5:F128,4,FALSE)</f>
        <v>#N/A</v>
      </c>
      <c r="F122" s="146"/>
      <c r="G122" s="166"/>
      <c r="H122" s="13"/>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row>
    <row r="123" spans="1:35" s="14" customFormat="1" hidden="1" outlineLevel="1" x14ac:dyDescent="0.3">
      <c r="A123" s="13">
        <v>17</v>
      </c>
      <c r="B123" s="164"/>
      <c r="C123" s="165" t="e">
        <f>VLOOKUP(B123,MQS_CWMP!C5:F128,2,FALSE)</f>
        <v>#N/A</v>
      </c>
      <c r="D123" s="165" t="e">
        <f>VLOOKUP(B123,MQS_CWMP!C5:F128,3,FALSE)</f>
        <v>#N/A</v>
      </c>
      <c r="E123" s="165" t="e">
        <f>VLOOKUP(B123,MQS_CWMP!C5:F128,4,FALSE)</f>
        <v>#N/A</v>
      </c>
      <c r="F123" s="146"/>
      <c r="G123" s="166"/>
      <c r="H123" s="13"/>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row>
    <row r="124" spans="1:35" s="14" customFormat="1" hidden="1" outlineLevel="1" x14ac:dyDescent="0.3">
      <c r="A124" s="13">
        <v>18</v>
      </c>
      <c r="B124" s="185"/>
      <c r="C124" s="184" t="e">
        <f>VLOOKUP(B124,MQS_CWMP!C5:F128,2,FALSE)</f>
        <v>#N/A</v>
      </c>
      <c r="D124" s="165" t="e">
        <f>VLOOKUP(B124,MQS_CWMP!C5:F128,3,FALSE)</f>
        <v>#N/A</v>
      </c>
      <c r="E124" s="165" t="e">
        <f>VLOOKUP(B124,MQS_CWMP!C5:F128,4,FALSE)</f>
        <v>#N/A</v>
      </c>
      <c r="F124" s="146"/>
      <c r="G124" s="166"/>
      <c r="H124" s="13"/>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row>
    <row r="125" spans="1:35" s="14" customFormat="1" hidden="1" outlineLevel="1" x14ac:dyDescent="0.3">
      <c r="A125" s="13">
        <v>19</v>
      </c>
      <c r="B125" s="164"/>
      <c r="C125" s="165" t="e">
        <f>VLOOKUP(B125,MQS_CWMP!C5:F128,2,FALSE)</f>
        <v>#N/A</v>
      </c>
      <c r="D125" s="165" t="e">
        <f>VLOOKUP(B125,MQS_CWMP!C5:F128,3,FALSE)</f>
        <v>#N/A</v>
      </c>
      <c r="E125" s="165" t="e">
        <f>VLOOKUP(B125,MQS_CWMP!C5:F128,4,FALSE)</f>
        <v>#N/A</v>
      </c>
      <c r="F125" s="146"/>
      <c r="G125" s="166"/>
      <c r="H125" s="13"/>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row>
    <row r="126" spans="1:35" s="14" customFormat="1" ht="14.4" hidden="1" outlineLevel="1" thickBot="1" x14ac:dyDescent="0.35">
      <c r="A126" s="151">
        <v>20</v>
      </c>
      <c r="B126" s="167"/>
      <c r="C126" s="170" t="e">
        <f>VLOOKUP(B126,MQS_CWMP!C5:F128,2,FALSE)</f>
        <v>#N/A</v>
      </c>
      <c r="D126" s="170" t="e">
        <f>VLOOKUP(B126,MQS_CWMP!C5:F128,3,FALSE)</f>
        <v>#N/A</v>
      </c>
      <c r="E126" s="170" t="e">
        <f>VLOOKUP(B126,MQS_CWMP!C5:F128,4,FALSE)</f>
        <v>#N/A</v>
      </c>
      <c r="F126" s="156"/>
      <c r="G126" s="171"/>
      <c r="H126" s="13"/>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row>
    <row r="127" spans="1:35" s="14" customFormat="1" ht="25.8" collapsed="1" thickBot="1" x14ac:dyDescent="0.35">
      <c r="A127" s="13"/>
      <c r="B127" s="148"/>
      <c r="C127" s="148"/>
      <c r="D127" s="148"/>
      <c r="E127" s="149"/>
      <c r="F127" s="150" t="s">
        <v>213</v>
      </c>
      <c r="G127" s="23">
        <f>SUM(G107:G126)</f>
        <v>0</v>
      </c>
      <c r="H127" s="13"/>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row>
    <row r="128" spans="1:35" s="14" customFormat="1" ht="15.6" thickBot="1" x14ac:dyDescent="0.35">
      <c r="A128" s="13"/>
      <c r="B128" s="208" t="s">
        <v>186</v>
      </c>
      <c r="C128" s="208"/>
      <c r="D128" s="151"/>
      <c r="E128" s="152"/>
      <c r="F128" s="153"/>
      <c r="G128" s="172"/>
      <c r="H128" s="13"/>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row>
    <row r="129" spans="1:35" s="14" customFormat="1" hidden="1" outlineLevel="1" x14ac:dyDescent="0.3">
      <c r="A129" s="13"/>
      <c r="B129" s="128" t="s">
        <v>73</v>
      </c>
      <c r="C129" s="128" t="s">
        <v>72</v>
      </c>
      <c r="D129" s="128" t="s">
        <v>23</v>
      </c>
      <c r="E129" s="128" t="s">
        <v>0</v>
      </c>
      <c r="F129" s="163" t="s">
        <v>175</v>
      </c>
      <c r="G129" s="163" t="s">
        <v>181</v>
      </c>
      <c r="H129" s="13"/>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row>
    <row r="130" spans="1:35" s="14" customFormat="1" hidden="1" outlineLevel="1" x14ac:dyDescent="0.3">
      <c r="A130" s="13">
        <v>1</v>
      </c>
      <c r="B130" s="173"/>
      <c r="C130" s="174" t="e">
        <f>VLOOKUP(B130,MQS_CWMP!C5:F128,2,FALSE)</f>
        <v>#N/A</v>
      </c>
      <c r="D130" s="174" t="e">
        <f>VLOOKUP(B130,MQS_CWMP!C5:F128,3,FALSE)</f>
        <v>#N/A</v>
      </c>
      <c r="E130" s="175" t="e">
        <f>VLOOKUP(B130,MQS_CWMP!C5:F128,4,FALSE)</f>
        <v>#N/A</v>
      </c>
      <c r="F130" s="154"/>
      <c r="G130" s="176"/>
      <c r="H130" s="13"/>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row>
    <row r="131" spans="1:35" s="14" customFormat="1" hidden="1" outlineLevel="1" x14ac:dyDescent="0.3">
      <c r="A131" s="13">
        <v>2</v>
      </c>
      <c r="B131" s="164"/>
      <c r="C131" s="165" t="e">
        <f>VLOOKUP(B131,MQS_CWMP!C5:F128,2,FALSE)</f>
        <v>#N/A</v>
      </c>
      <c r="D131" s="165" t="e">
        <f>VLOOKUP(B131,MQS_CWMP!C5:F128,3,FALSE)</f>
        <v>#N/A</v>
      </c>
      <c r="E131" s="165" t="e">
        <f>VLOOKUP(B131,MQS_CWMP!C5:F128,4,FALSE)</f>
        <v>#N/A</v>
      </c>
      <c r="F131" s="157"/>
      <c r="G131" s="178"/>
      <c r="H131" s="13"/>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row>
    <row r="132" spans="1:35" s="14" customFormat="1" hidden="1" outlineLevel="1" x14ac:dyDescent="0.3">
      <c r="A132" s="13">
        <v>3</v>
      </c>
      <c r="B132" s="164"/>
      <c r="C132" s="165" t="e">
        <f>VLOOKUP(B132,MQS_CWMP!C5:F128,2,FALSE)</f>
        <v>#N/A</v>
      </c>
      <c r="D132" s="165" t="e">
        <f>VLOOKUP(B132,MQS_CWMP!C5:F128,3,FALSE)</f>
        <v>#N/A</v>
      </c>
      <c r="E132" s="165" t="e">
        <f>VLOOKUP(B132,MQS_CWMP!C5:F128,4,FALSE)</f>
        <v>#N/A</v>
      </c>
      <c r="F132" s="158"/>
      <c r="G132" s="182"/>
      <c r="H132" s="13"/>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row>
    <row r="133" spans="1:35" s="14" customFormat="1" hidden="1" outlineLevel="1" x14ac:dyDescent="0.3">
      <c r="A133" s="13">
        <v>4</v>
      </c>
      <c r="B133" s="164"/>
      <c r="C133" s="165" t="e">
        <f>VLOOKUP(B133,MQS_CWMP!C5:F128,2,FALSE)</f>
        <v>#N/A</v>
      </c>
      <c r="D133" s="165" t="e">
        <f>VLOOKUP(B133,MQS_CWMP!C5:F128,3,FALSE)</f>
        <v>#N/A</v>
      </c>
      <c r="E133" s="165" t="e">
        <f>VLOOKUP(B133,MQS_CWMP!C5:F128,4,FALSE)</f>
        <v>#N/A</v>
      </c>
      <c r="F133" s="157"/>
      <c r="G133" s="183"/>
      <c r="H133" s="13"/>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row>
    <row r="134" spans="1:35" s="14" customFormat="1" hidden="1" outlineLevel="1" x14ac:dyDescent="0.3">
      <c r="A134" s="13">
        <v>5</v>
      </c>
      <c r="B134" s="164"/>
      <c r="C134" s="184" t="e">
        <f>VLOOKUP(B134,MQS_CWMP!C5:F128,2,FALSE)</f>
        <v>#N/A</v>
      </c>
      <c r="D134" s="165" t="e">
        <f>VLOOKUP(B134,MQS_CWMP!C5:F128,3,FALSE)</f>
        <v>#N/A</v>
      </c>
      <c r="E134" s="165" t="e">
        <f>VLOOKUP(B134,MQS_CWMP!C5:F128,4,FALSE)</f>
        <v>#N/A</v>
      </c>
      <c r="F134" s="146"/>
      <c r="G134" s="166"/>
      <c r="H134" s="13"/>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row>
    <row r="135" spans="1:35" s="14" customFormat="1" hidden="1" outlineLevel="1" x14ac:dyDescent="0.3">
      <c r="A135" s="13">
        <v>6</v>
      </c>
      <c r="B135" s="185"/>
      <c r="C135" s="165" t="e">
        <f>VLOOKUP(B135,MQS_CWMP!C5:F128,2,FALSE)</f>
        <v>#N/A</v>
      </c>
      <c r="D135" s="165" t="e">
        <f>VLOOKUP(B135,MQS_CWMP!C5:F128,3,FALSE)</f>
        <v>#N/A</v>
      </c>
      <c r="E135" s="186" t="e">
        <f>VLOOKUP(B135,MQS_CWMP!C5:F128,4,FALSE)</f>
        <v>#N/A</v>
      </c>
      <c r="F135" s="146"/>
      <c r="G135" s="166"/>
      <c r="H135" s="13"/>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row>
    <row r="136" spans="1:35" s="14" customFormat="1" hidden="1" outlineLevel="1" x14ac:dyDescent="0.3">
      <c r="A136" s="13">
        <v>7</v>
      </c>
      <c r="B136" s="164"/>
      <c r="C136" s="165" t="e">
        <f>VLOOKUP(B136,MQS_CWMP!C5:F128,2,FALSE)</f>
        <v>#N/A</v>
      </c>
      <c r="D136" s="184" t="e">
        <f>VLOOKUP(B136,MQS_CWMP!C5:F128,3,FALSE)</f>
        <v>#N/A</v>
      </c>
      <c r="E136" s="174" t="e">
        <f>VLOOKUP(B136,MQS_CWMP!C5:F128,4,FALSE)</f>
        <v>#N/A</v>
      </c>
      <c r="F136" s="146"/>
      <c r="G136" s="166"/>
      <c r="H136" s="13"/>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row>
    <row r="137" spans="1:35" s="14" customFormat="1" hidden="1" outlineLevel="1" x14ac:dyDescent="0.3">
      <c r="A137" s="13">
        <v>8</v>
      </c>
      <c r="B137" s="164"/>
      <c r="C137" s="165" t="e">
        <f>VLOOKUP(B137,MQS_CWMP!C5:F128,2,FALSE)</f>
        <v>#N/A</v>
      </c>
      <c r="D137" s="165" t="e">
        <f>VLOOKUP(B137,MQS_CWMP!C5:F128,3,FALSE)</f>
        <v>#N/A</v>
      </c>
      <c r="E137" s="165" t="e">
        <f>VLOOKUP(B137,MQS_CWMP!C5:F128,4,FALSE)</f>
        <v>#N/A</v>
      </c>
      <c r="F137" s="146"/>
      <c r="G137" s="166"/>
      <c r="H137" s="13"/>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row>
    <row r="138" spans="1:35" s="14" customFormat="1" hidden="1" outlineLevel="1" x14ac:dyDescent="0.3">
      <c r="A138" s="13">
        <v>9</v>
      </c>
      <c r="B138" s="185"/>
      <c r="C138" s="184" t="e">
        <f>VLOOKUP(B138,MQS_CWMP!C5:F128,2,FALSE)</f>
        <v>#N/A</v>
      </c>
      <c r="D138" s="174" t="e">
        <f>VLOOKUP(B138,MQS_CWMP!C5:F128,3,FALSE)</f>
        <v>#N/A</v>
      </c>
      <c r="E138" s="165" t="e">
        <f>VLOOKUP(B138,MQS_CWMP!C5:F128,4,FALSE)</f>
        <v>#N/A</v>
      </c>
      <c r="F138" s="146"/>
      <c r="G138" s="166"/>
      <c r="H138" s="13"/>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row>
    <row r="139" spans="1:35" s="14" customFormat="1" hidden="1" outlineLevel="1" x14ac:dyDescent="0.3">
      <c r="A139" s="13">
        <v>10</v>
      </c>
      <c r="B139" s="164"/>
      <c r="C139" s="165" t="e">
        <f>VLOOKUP(B139,MQS_CWMP!C5:F128,2,FALSE)</f>
        <v>#N/A</v>
      </c>
      <c r="D139" s="165" t="e">
        <f>VLOOKUP(B139,MQS_CWMP!C5:F128,3,FALSE)</f>
        <v>#N/A</v>
      </c>
      <c r="E139" s="165" t="e">
        <f>VLOOKUP(B139,MQS_CWMP!C5:F128,4,FALSE)</f>
        <v>#N/A</v>
      </c>
      <c r="F139" s="146"/>
      <c r="G139" s="166"/>
      <c r="H139" s="13"/>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row>
    <row r="140" spans="1:35" s="14" customFormat="1" hidden="1" outlineLevel="1" x14ac:dyDescent="0.3">
      <c r="A140" s="13">
        <v>11</v>
      </c>
      <c r="B140" s="185"/>
      <c r="C140" s="184" t="e">
        <f>VLOOKUP(B140,MQS_CWMP!C5:F128,2,FALSE)</f>
        <v>#N/A</v>
      </c>
      <c r="D140" s="165" t="e">
        <f>VLOOKUP(B140,MQS_CWMP!C5:F128,3,FALSE)</f>
        <v>#N/A</v>
      </c>
      <c r="E140" s="165" t="e">
        <f>VLOOKUP(B140,MQS_CWMP!C5:F128,4,FALSE)</f>
        <v>#N/A</v>
      </c>
      <c r="F140" s="146"/>
      <c r="G140" s="166"/>
      <c r="H140" s="13"/>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row>
    <row r="141" spans="1:35" s="14" customFormat="1" hidden="1" outlineLevel="1" x14ac:dyDescent="0.3">
      <c r="A141" s="13">
        <v>12</v>
      </c>
      <c r="B141" s="164"/>
      <c r="C141" s="165" t="e">
        <f>VLOOKUP(B141,MQS_CWMP!C5:F128,2,FALSE)</f>
        <v>#N/A</v>
      </c>
      <c r="D141" s="165" t="e">
        <f>VLOOKUP(B141,MQS_CWMP!C5:F128,3,FALSE)</f>
        <v>#N/A</v>
      </c>
      <c r="E141" s="165" t="e">
        <f>VLOOKUP(B141,MQS_CWMP!C5:F128,4,FALSE)</f>
        <v>#N/A</v>
      </c>
      <c r="F141" s="146"/>
      <c r="G141" s="166"/>
      <c r="H141" s="13"/>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row>
    <row r="142" spans="1:35" s="14" customFormat="1" hidden="1" outlineLevel="1" x14ac:dyDescent="0.3">
      <c r="A142" s="13">
        <v>13</v>
      </c>
      <c r="B142" s="164"/>
      <c r="C142" s="165" t="e">
        <f>VLOOKUP(B142,MQS_CWMP!C5:F128,2,FALSE)</f>
        <v>#N/A</v>
      </c>
      <c r="D142" s="165" t="e">
        <f>VLOOKUP(B142,MQS_CWMP!C5:F128,3,FALSE)</f>
        <v>#N/A</v>
      </c>
      <c r="E142" s="165" t="e">
        <f>VLOOKUP(B142,MQS_CWMP!C5:F128,4,FALSE)</f>
        <v>#N/A</v>
      </c>
      <c r="F142" s="146"/>
      <c r="G142" s="166"/>
      <c r="H142" s="13"/>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row>
    <row r="143" spans="1:35" s="14" customFormat="1" hidden="1" outlineLevel="1" x14ac:dyDescent="0.3">
      <c r="A143" s="13">
        <v>14</v>
      </c>
      <c r="B143" s="164"/>
      <c r="C143" s="165" t="e">
        <f>VLOOKUP(B143,MQS_CWMP!C5:F128,2,FALSE)</f>
        <v>#N/A</v>
      </c>
      <c r="D143" s="165" t="e">
        <f>VLOOKUP(B143,MQS_CWMP!C5:F128,3,FALSE)</f>
        <v>#N/A</v>
      </c>
      <c r="E143" s="165" t="e">
        <f>VLOOKUP(B143,MQS_CWMP!C5:F128,4,FALSE)</f>
        <v>#N/A</v>
      </c>
      <c r="F143" s="146"/>
      <c r="G143" s="166"/>
      <c r="H143" s="13"/>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row>
    <row r="144" spans="1:35" s="14" customFormat="1" hidden="1" outlineLevel="1" x14ac:dyDescent="0.3">
      <c r="A144" s="13">
        <v>15</v>
      </c>
      <c r="B144" s="164"/>
      <c r="C144" s="165" t="e">
        <f>VLOOKUP(B144,MQS_CWMP!C5:F128,2,FALSE)</f>
        <v>#N/A</v>
      </c>
      <c r="D144" s="165" t="e">
        <f>VLOOKUP(B144,MQS_CWMP!C5:F128,3,FALSE)</f>
        <v>#N/A</v>
      </c>
      <c r="E144" s="165" t="e">
        <f>VLOOKUP(B144,MQS_CWMP!C5:F128,4,FALSE)</f>
        <v>#N/A</v>
      </c>
      <c r="F144" s="146"/>
      <c r="G144" s="166"/>
      <c r="H144" s="13"/>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row>
    <row r="145" spans="1:35" s="14" customFormat="1" hidden="1" outlineLevel="1" x14ac:dyDescent="0.3">
      <c r="A145" s="13">
        <v>16</v>
      </c>
      <c r="B145" s="164"/>
      <c r="C145" s="165" t="e">
        <f>VLOOKUP(B145,MQS_CWMP!C5:F128,2,FALSE)</f>
        <v>#N/A</v>
      </c>
      <c r="D145" s="165" t="e">
        <f>VLOOKUP(B145,MQS_CWMP!C5:F128,3,FALSE)</f>
        <v>#N/A</v>
      </c>
      <c r="E145" s="165" t="e">
        <f>VLOOKUP(B145,MQS_CWMP!C5:F128,4,FALSE)</f>
        <v>#N/A</v>
      </c>
      <c r="F145" s="146"/>
      <c r="G145" s="166"/>
      <c r="H145" s="13"/>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row>
    <row r="146" spans="1:35" s="14" customFormat="1" hidden="1" outlineLevel="1" x14ac:dyDescent="0.3">
      <c r="A146" s="13">
        <v>17</v>
      </c>
      <c r="B146" s="164"/>
      <c r="C146" s="165" t="e">
        <f>VLOOKUP(B146,MQS_CWMP!C5:F128,2,FALSE)</f>
        <v>#N/A</v>
      </c>
      <c r="D146" s="165" t="e">
        <f>VLOOKUP(B146,MQS_CWMP!C5:F128,3,FALSE)</f>
        <v>#N/A</v>
      </c>
      <c r="E146" s="165" t="e">
        <f>VLOOKUP(B146,MQS_CWMP!C5:F128,4,FALSE)</f>
        <v>#N/A</v>
      </c>
      <c r="F146" s="146"/>
      <c r="G146" s="166"/>
      <c r="H146" s="13"/>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row>
    <row r="147" spans="1:35" s="14" customFormat="1" hidden="1" outlineLevel="1" x14ac:dyDescent="0.3">
      <c r="A147" s="13">
        <v>18</v>
      </c>
      <c r="B147" s="185"/>
      <c r="C147" s="184" t="e">
        <f>VLOOKUP(B147,MQS_CWMP!C5:F128,2,FALSE)</f>
        <v>#N/A</v>
      </c>
      <c r="D147" s="165" t="e">
        <f>VLOOKUP(B147,MQS_CWMP!C5:F128,3,FALSE)</f>
        <v>#N/A</v>
      </c>
      <c r="E147" s="165" t="e">
        <f>VLOOKUP(B147,MQS_CWMP!C5:F128,4,FALSE)</f>
        <v>#N/A</v>
      </c>
      <c r="F147" s="146"/>
      <c r="G147" s="166"/>
      <c r="H147" s="13"/>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row>
    <row r="148" spans="1:35" s="14" customFormat="1" hidden="1" outlineLevel="1" x14ac:dyDescent="0.3">
      <c r="A148" s="13">
        <v>19</v>
      </c>
      <c r="B148" s="164"/>
      <c r="C148" s="165" t="e">
        <f>VLOOKUP(B148,MQS_CWMP!C5:F128,2,FALSE)</f>
        <v>#N/A</v>
      </c>
      <c r="D148" s="165" t="e">
        <f>VLOOKUP(B148,MQS_CWMP!C5:F128,3,FALSE)</f>
        <v>#N/A</v>
      </c>
      <c r="E148" s="165" t="e">
        <f>VLOOKUP(B148,MQS_CWMP!C5:F128,4,FALSE)</f>
        <v>#N/A</v>
      </c>
      <c r="F148" s="146"/>
      <c r="G148" s="166"/>
      <c r="H148" s="13"/>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row>
    <row r="149" spans="1:35" s="14" customFormat="1" ht="14.4" hidden="1" outlineLevel="1" thickBot="1" x14ac:dyDescent="0.35">
      <c r="A149" s="151">
        <v>20</v>
      </c>
      <c r="B149" s="167"/>
      <c r="C149" s="170" t="e">
        <f>VLOOKUP(B149,MQS_CWMP!C5:F128,2,FALSE)</f>
        <v>#N/A</v>
      </c>
      <c r="D149" s="170" t="e">
        <f>VLOOKUP(B149,MQS_CWMP!C5:F128,3,FALSE)</f>
        <v>#N/A</v>
      </c>
      <c r="E149" s="170" t="e">
        <f>VLOOKUP(B149,MQS_CWMP!C5:F128,4,FALSE)</f>
        <v>#N/A</v>
      </c>
      <c r="F149" s="156"/>
      <c r="G149" s="171"/>
      <c r="H149" s="13"/>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row>
    <row r="150" spans="1:35" s="14" customFormat="1" ht="25.8" collapsed="1" thickBot="1" x14ac:dyDescent="0.35">
      <c r="A150" s="13"/>
      <c r="B150" s="148"/>
      <c r="C150" s="148"/>
      <c r="D150" s="148"/>
      <c r="E150" s="149"/>
      <c r="F150" s="150" t="s">
        <v>214</v>
      </c>
      <c r="G150" s="23">
        <f>SUM(G130:G149)</f>
        <v>0</v>
      </c>
      <c r="H150" s="13"/>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row>
    <row r="151" spans="1:35" s="14" customFormat="1" ht="15.6" thickBot="1" x14ac:dyDescent="0.35">
      <c r="A151" s="13"/>
      <c r="B151" s="208" t="s">
        <v>187</v>
      </c>
      <c r="C151" s="208"/>
      <c r="D151" s="151"/>
      <c r="E151" s="152"/>
      <c r="F151" s="153"/>
      <c r="G151" s="172"/>
      <c r="H151" s="13"/>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row>
    <row r="152" spans="1:35" s="14" customFormat="1" hidden="1" outlineLevel="1" x14ac:dyDescent="0.3">
      <c r="A152" s="13"/>
      <c r="B152" s="128" t="s">
        <v>73</v>
      </c>
      <c r="C152" s="128" t="s">
        <v>72</v>
      </c>
      <c r="D152" s="128" t="s">
        <v>23</v>
      </c>
      <c r="E152" s="128" t="s">
        <v>0</v>
      </c>
      <c r="F152" s="163" t="s">
        <v>175</v>
      </c>
      <c r="G152" s="163" t="s">
        <v>181</v>
      </c>
      <c r="H152" s="13"/>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row>
    <row r="153" spans="1:35" s="14" customFormat="1" hidden="1" outlineLevel="1" x14ac:dyDescent="0.3">
      <c r="A153" s="13">
        <v>1</v>
      </c>
      <c r="B153" s="173"/>
      <c r="C153" s="174" t="e">
        <f>VLOOKUP(B153,MQS_CWMP!C5:F128,2,FALSE)</f>
        <v>#N/A</v>
      </c>
      <c r="D153" s="174" t="e">
        <f>VLOOKUP(B153,MQS_CWMP!C5:F128,3,FALSE)</f>
        <v>#N/A</v>
      </c>
      <c r="E153" s="175" t="e">
        <f>VLOOKUP(B153,MQS_CWMP!C5:F128,4,FALSE)</f>
        <v>#N/A</v>
      </c>
      <c r="F153" s="154"/>
      <c r="G153" s="176"/>
      <c r="H153" s="13"/>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row>
    <row r="154" spans="1:35" s="14" customFormat="1" hidden="1" outlineLevel="1" x14ac:dyDescent="0.3">
      <c r="A154" s="13">
        <v>2</v>
      </c>
      <c r="B154" s="164"/>
      <c r="C154" s="165" t="e">
        <f>VLOOKUP(B154,MQS_CWMP!C5:F128,2,FALSE)</f>
        <v>#N/A</v>
      </c>
      <c r="D154" s="165" t="e">
        <f>VLOOKUP(B154,MQS_CWMP!C5:F128,3,FALSE)</f>
        <v>#N/A</v>
      </c>
      <c r="E154" s="165" t="e">
        <f>VLOOKUP(B154,MQS_CWMP!C5:F128,4,FALSE)</f>
        <v>#N/A</v>
      </c>
      <c r="F154" s="157"/>
      <c r="G154" s="178"/>
      <c r="H154" s="13"/>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row>
    <row r="155" spans="1:35" s="14" customFormat="1" hidden="1" outlineLevel="1" x14ac:dyDescent="0.3">
      <c r="A155" s="13">
        <v>3</v>
      </c>
      <c r="B155" s="164"/>
      <c r="C155" s="165" t="e">
        <f>VLOOKUP(B155,MQS_CWMP!C5:F128,2,FALSE)</f>
        <v>#N/A</v>
      </c>
      <c r="D155" s="165" t="e">
        <f>VLOOKUP(B155,MQS_CWMP!C5:F128,3,FALSE)</f>
        <v>#N/A</v>
      </c>
      <c r="E155" s="165" t="e">
        <f>VLOOKUP(B155,MQS_CWMP!C5:F128,4,FALSE)</f>
        <v>#N/A</v>
      </c>
      <c r="F155" s="158"/>
      <c r="G155" s="182"/>
      <c r="H155" s="13"/>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row>
    <row r="156" spans="1:35" s="14" customFormat="1" hidden="1" outlineLevel="1" x14ac:dyDescent="0.3">
      <c r="A156" s="13">
        <v>4</v>
      </c>
      <c r="B156" s="164"/>
      <c r="C156" s="165" t="e">
        <f>VLOOKUP(B156,MQS_CWMP!C5:F128,2,FALSE)</f>
        <v>#N/A</v>
      </c>
      <c r="D156" s="165" t="e">
        <f>VLOOKUP(B156,MQS_CWMP!C5:F128,3,FALSE)</f>
        <v>#N/A</v>
      </c>
      <c r="E156" s="165" t="e">
        <f>VLOOKUP(B156,MQS_CWMP!C5:F128,4,FALSE)</f>
        <v>#N/A</v>
      </c>
      <c r="F156" s="157"/>
      <c r="G156" s="183"/>
      <c r="H156" s="13"/>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row>
    <row r="157" spans="1:35" s="14" customFormat="1" hidden="1" outlineLevel="1" x14ac:dyDescent="0.3">
      <c r="A157" s="13">
        <v>5</v>
      </c>
      <c r="B157" s="164"/>
      <c r="C157" s="184" t="e">
        <f>VLOOKUP(B157,MQS_CWMP!C5:F128,2,FALSE)</f>
        <v>#N/A</v>
      </c>
      <c r="D157" s="165" t="e">
        <f>VLOOKUP(B157,MQS_CWMP!C5:F128,3,FALSE)</f>
        <v>#N/A</v>
      </c>
      <c r="E157" s="165" t="e">
        <f>VLOOKUP(B157,MQS_CWMP!C5:F128,4,FALSE)</f>
        <v>#N/A</v>
      </c>
      <c r="F157" s="146"/>
      <c r="G157" s="166"/>
      <c r="H157" s="13"/>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row>
    <row r="158" spans="1:35" s="14" customFormat="1" hidden="1" outlineLevel="1" x14ac:dyDescent="0.3">
      <c r="A158" s="13">
        <v>6</v>
      </c>
      <c r="B158" s="185"/>
      <c r="C158" s="165" t="e">
        <f>VLOOKUP(B158,MQS_CWMP!C5:F128,2,FALSE)</f>
        <v>#N/A</v>
      </c>
      <c r="D158" s="165" t="e">
        <f>VLOOKUP(B158,MQS_CWMP!C5:F128,3,FALSE)</f>
        <v>#N/A</v>
      </c>
      <c r="E158" s="186" t="e">
        <f>VLOOKUP(B158,MQS_CWMP!C5:F128,4,FALSE)</f>
        <v>#N/A</v>
      </c>
      <c r="F158" s="146"/>
      <c r="G158" s="166"/>
      <c r="H158" s="13"/>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row>
    <row r="159" spans="1:35" s="14" customFormat="1" hidden="1" outlineLevel="1" x14ac:dyDescent="0.3">
      <c r="A159" s="13">
        <v>7</v>
      </c>
      <c r="B159" s="164"/>
      <c r="C159" s="165" t="e">
        <f>VLOOKUP(B159,MQS_CWMP!C5:F128,2,FALSE)</f>
        <v>#N/A</v>
      </c>
      <c r="D159" s="184" t="e">
        <f>VLOOKUP(B159,MQS_CWMP!C5:F128,3,FALSE)</f>
        <v>#N/A</v>
      </c>
      <c r="E159" s="174" t="e">
        <f>VLOOKUP(B159,MQS_CWMP!C5:F128,4,FALSE)</f>
        <v>#N/A</v>
      </c>
      <c r="F159" s="146"/>
      <c r="G159" s="166"/>
      <c r="H159" s="13"/>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row>
    <row r="160" spans="1:35" s="14" customFormat="1" hidden="1" outlineLevel="1" x14ac:dyDescent="0.3">
      <c r="A160" s="13">
        <v>8</v>
      </c>
      <c r="B160" s="164"/>
      <c r="C160" s="165" t="e">
        <f>VLOOKUP(B160,MQS_CWMP!C5:F128,2,FALSE)</f>
        <v>#N/A</v>
      </c>
      <c r="D160" s="165" t="e">
        <f>VLOOKUP(B160,MQS_CWMP!C5:F128,3,FALSE)</f>
        <v>#N/A</v>
      </c>
      <c r="E160" s="165" t="e">
        <f>VLOOKUP(B160,MQS_CWMP!C5:F128,4,FALSE)</f>
        <v>#N/A</v>
      </c>
      <c r="F160" s="146"/>
      <c r="G160" s="166"/>
      <c r="H160" s="13"/>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row>
    <row r="161" spans="1:35" s="14" customFormat="1" hidden="1" outlineLevel="1" x14ac:dyDescent="0.3">
      <c r="A161" s="13">
        <v>9</v>
      </c>
      <c r="B161" s="185"/>
      <c r="C161" s="184" t="e">
        <f>VLOOKUP(B161,MQS_CWMP!C5:F128,2,FALSE)</f>
        <v>#N/A</v>
      </c>
      <c r="D161" s="174" t="e">
        <f>VLOOKUP(B161,MQS_CWMP!C5:F128,3,FALSE)</f>
        <v>#N/A</v>
      </c>
      <c r="E161" s="165" t="e">
        <f>VLOOKUP(B161,MQS_CWMP!C5:F128,4,FALSE)</f>
        <v>#N/A</v>
      </c>
      <c r="F161" s="146"/>
      <c r="G161" s="166"/>
      <c r="H161" s="13"/>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row>
    <row r="162" spans="1:35" s="14" customFormat="1" hidden="1" outlineLevel="1" x14ac:dyDescent="0.3">
      <c r="A162" s="13">
        <v>10</v>
      </c>
      <c r="B162" s="164"/>
      <c r="C162" s="165" t="e">
        <f>VLOOKUP(B162,MQS_CWMP!C5:F128,2,FALSE)</f>
        <v>#N/A</v>
      </c>
      <c r="D162" s="165" t="e">
        <f>VLOOKUP(B162,MQS_CWMP!C5:F128,3,FALSE)</f>
        <v>#N/A</v>
      </c>
      <c r="E162" s="165" t="e">
        <f>VLOOKUP(B162,MQS_CWMP!C5:F128,4,FALSE)</f>
        <v>#N/A</v>
      </c>
      <c r="F162" s="146"/>
      <c r="G162" s="166"/>
      <c r="H162" s="13"/>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row>
    <row r="163" spans="1:35" s="14" customFormat="1" hidden="1" outlineLevel="1" x14ac:dyDescent="0.3">
      <c r="A163" s="13">
        <v>11</v>
      </c>
      <c r="B163" s="185"/>
      <c r="C163" s="184" t="e">
        <f>VLOOKUP(B163,MQS_CWMP!C5:F128,2,FALSE)</f>
        <v>#N/A</v>
      </c>
      <c r="D163" s="165" t="e">
        <f>VLOOKUP(B163,MQS_CWMP!C5:F128,3,FALSE)</f>
        <v>#N/A</v>
      </c>
      <c r="E163" s="165" t="e">
        <f>VLOOKUP(B163,MQS_CWMP!C5:F128,4,FALSE)</f>
        <v>#N/A</v>
      </c>
      <c r="F163" s="146"/>
      <c r="G163" s="166"/>
      <c r="H163" s="13"/>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row>
    <row r="164" spans="1:35" s="14" customFormat="1" hidden="1" outlineLevel="1" x14ac:dyDescent="0.3">
      <c r="A164" s="13">
        <v>12</v>
      </c>
      <c r="B164" s="164"/>
      <c r="C164" s="165" t="e">
        <f>VLOOKUP(B164,MQS_CWMP!C5:F128,2,FALSE)</f>
        <v>#N/A</v>
      </c>
      <c r="D164" s="165" t="e">
        <f>VLOOKUP(B164,MQS_CWMP!C5:F128,3,FALSE)</f>
        <v>#N/A</v>
      </c>
      <c r="E164" s="165" t="e">
        <f>VLOOKUP(B164,MQS_CWMP!C5:F128,4,FALSE)</f>
        <v>#N/A</v>
      </c>
      <c r="F164" s="146"/>
      <c r="G164" s="166"/>
      <c r="H164" s="13"/>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row>
    <row r="165" spans="1:35" s="14" customFormat="1" hidden="1" outlineLevel="1" x14ac:dyDescent="0.3">
      <c r="A165" s="13">
        <v>13</v>
      </c>
      <c r="B165" s="164"/>
      <c r="C165" s="165" t="e">
        <f>VLOOKUP(B165,MQS_CWMP!C5:F128,2,FALSE)</f>
        <v>#N/A</v>
      </c>
      <c r="D165" s="165" t="e">
        <f>VLOOKUP(B165,MQS_CWMP!C5:F128,3,FALSE)</f>
        <v>#N/A</v>
      </c>
      <c r="E165" s="165" t="e">
        <f>VLOOKUP(B165,MQS_CWMP!C5:F128,4,FALSE)</f>
        <v>#N/A</v>
      </c>
      <c r="F165" s="146"/>
      <c r="G165" s="166"/>
      <c r="H165" s="13"/>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row>
    <row r="166" spans="1:35" s="14" customFormat="1" hidden="1" outlineLevel="1" x14ac:dyDescent="0.3">
      <c r="A166" s="13">
        <v>14</v>
      </c>
      <c r="B166" s="164"/>
      <c r="C166" s="165" t="e">
        <f>VLOOKUP(B166,MQS_CWMP!C5:F128,2,FALSE)</f>
        <v>#N/A</v>
      </c>
      <c r="D166" s="165" t="e">
        <f>VLOOKUP(B166,MQS_CWMP!C5:F128,3,FALSE)</f>
        <v>#N/A</v>
      </c>
      <c r="E166" s="165" t="e">
        <f>VLOOKUP(B166,MQS_CWMP!C5:F128,4,FALSE)</f>
        <v>#N/A</v>
      </c>
      <c r="F166" s="146"/>
      <c r="G166" s="166"/>
      <c r="H166" s="13"/>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row>
    <row r="167" spans="1:35" s="14" customFormat="1" hidden="1" outlineLevel="1" x14ac:dyDescent="0.3">
      <c r="A167" s="13">
        <v>15</v>
      </c>
      <c r="B167" s="164"/>
      <c r="C167" s="165" t="e">
        <f>VLOOKUP(B167,MQS_CWMP!C5:F128,2,FALSE)</f>
        <v>#N/A</v>
      </c>
      <c r="D167" s="165" t="e">
        <f>VLOOKUP(B67,MQS_CWMP!C5:F128,3,FALSE)</f>
        <v>#N/A</v>
      </c>
      <c r="E167" s="165" t="e">
        <f>VLOOKUP(B167,MQS_CWMP!C5:F128,4,FALSE)</f>
        <v>#N/A</v>
      </c>
      <c r="F167" s="146"/>
      <c r="G167" s="166"/>
      <c r="H167" s="13"/>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row>
    <row r="168" spans="1:35" s="14" customFormat="1" hidden="1" outlineLevel="1" x14ac:dyDescent="0.3">
      <c r="A168" s="13">
        <v>16</v>
      </c>
      <c r="B168" s="164"/>
      <c r="C168" s="165" t="e">
        <f>VLOOKUP(B168,MQS_CWMP!C5:F128,2,FALSE)</f>
        <v>#N/A</v>
      </c>
      <c r="D168" s="165" t="e">
        <f>VLOOKUP(B168,MQS_CWMP!C5:F128,3,FALSE)</f>
        <v>#N/A</v>
      </c>
      <c r="E168" s="165" t="e">
        <f>VLOOKUP(B168,MQS_CWMP!C5:F128,4,FALSE)</f>
        <v>#N/A</v>
      </c>
      <c r="F168" s="146"/>
      <c r="G168" s="166"/>
      <c r="H168" s="13"/>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row>
    <row r="169" spans="1:35" s="14" customFormat="1" hidden="1" outlineLevel="1" x14ac:dyDescent="0.3">
      <c r="A169" s="13">
        <v>17</v>
      </c>
      <c r="B169" s="164"/>
      <c r="C169" s="165" t="e">
        <f>VLOOKUP(B169,MQS_CWMP!C5:F128,2,FALSE)</f>
        <v>#N/A</v>
      </c>
      <c r="D169" s="165" t="e">
        <f>VLOOKUP(B169,MQS_CWMP!C5:F128,3,FALSE)</f>
        <v>#N/A</v>
      </c>
      <c r="E169" s="165" t="e">
        <f>VLOOKUP(B169,MQS_CWMP!C5:F128,4,FALSE)</f>
        <v>#N/A</v>
      </c>
      <c r="F169" s="146"/>
      <c r="G169" s="166"/>
      <c r="H169" s="13"/>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row>
    <row r="170" spans="1:35" s="14" customFormat="1" hidden="1" outlineLevel="1" x14ac:dyDescent="0.3">
      <c r="A170" s="13">
        <v>18</v>
      </c>
      <c r="B170" s="185"/>
      <c r="C170" s="184" t="e">
        <f>VLOOKUP(B170,MQS_CWMP!C5:F128,2,FALSE)</f>
        <v>#N/A</v>
      </c>
      <c r="D170" s="165" t="e">
        <f>VLOOKUP(B170,MQS_CWMP!C5:F128,3,FALSE)</f>
        <v>#N/A</v>
      </c>
      <c r="E170" s="165" t="e">
        <f>VLOOKUP(B170,MQS_CWMP!C5:F128,4,FALSE)</f>
        <v>#N/A</v>
      </c>
      <c r="F170" s="146"/>
      <c r="G170" s="166"/>
      <c r="H170" s="13"/>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row>
    <row r="171" spans="1:35" s="14" customFormat="1" hidden="1" outlineLevel="1" x14ac:dyDescent="0.3">
      <c r="A171" s="13">
        <v>19</v>
      </c>
      <c r="B171" s="164"/>
      <c r="C171" s="165" t="e">
        <f>VLOOKUP(B171,MQS_CWMP!C5:F128,2,FALSE)</f>
        <v>#N/A</v>
      </c>
      <c r="D171" s="165" t="e">
        <f>VLOOKUP(B171,MQS_CWMP!C5:F128,3,FALSE)</f>
        <v>#N/A</v>
      </c>
      <c r="E171" s="165" t="e">
        <f>VLOOKUP(B171,MQS_CWMP!C5:F128,4,FALSE)</f>
        <v>#N/A</v>
      </c>
      <c r="F171" s="146"/>
      <c r="G171" s="166"/>
      <c r="H171" s="13"/>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row>
    <row r="172" spans="1:35" s="14" customFormat="1" ht="14.4" hidden="1" outlineLevel="1" thickBot="1" x14ac:dyDescent="0.35">
      <c r="A172" s="151">
        <v>20</v>
      </c>
      <c r="B172" s="167"/>
      <c r="C172" s="170" t="e">
        <f>VLOOKUP(B172,MQS_CWMP!C5:F128,2,FALSE)</f>
        <v>#N/A</v>
      </c>
      <c r="D172" s="170" t="e">
        <f>VLOOKUP(B172,MQS_CWMP!C5:F128,3,FALSE)</f>
        <v>#N/A</v>
      </c>
      <c r="E172" s="170" t="e">
        <f>VLOOKUP(B172,MQS_CWMP!C5:F128,4,FALSE)</f>
        <v>#N/A</v>
      </c>
      <c r="F172" s="156"/>
      <c r="G172" s="171"/>
      <c r="H172" s="13"/>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row>
    <row r="173" spans="1:35" s="14" customFormat="1" ht="25.8" collapsed="1" thickBot="1" x14ac:dyDescent="0.35">
      <c r="A173" s="13"/>
      <c r="B173" s="148"/>
      <c r="C173" s="148"/>
      <c r="D173" s="148"/>
      <c r="E173" s="149"/>
      <c r="F173" s="150" t="s">
        <v>215</v>
      </c>
      <c r="G173" s="23">
        <f>SUM(G153:G172)</f>
        <v>0</v>
      </c>
      <c r="H173" s="13"/>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row>
    <row r="174" spans="1:35" s="14" customFormat="1" ht="15.6" thickBot="1" x14ac:dyDescent="0.35">
      <c r="A174" s="13"/>
      <c r="B174" s="208" t="s">
        <v>282</v>
      </c>
      <c r="C174" s="208"/>
      <c r="D174" s="151"/>
      <c r="E174" s="152"/>
      <c r="F174" s="153"/>
      <c r="G174" s="172"/>
      <c r="H174" s="13"/>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row>
    <row r="175" spans="1:35" s="14" customFormat="1" hidden="1" outlineLevel="1" x14ac:dyDescent="0.3">
      <c r="A175" s="13"/>
      <c r="B175" s="128" t="s">
        <v>73</v>
      </c>
      <c r="C175" s="128" t="s">
        <v>72</v>
      </c>
      <c r="D175" s="128" t="s">
        <v>23</v>
      </c>
      <c r="E175" s="128" t="s">
        <v>0</v>
      </c>
      <c r="F175" s="163" t="s">
        <v>175</v>
      </c>
      <c r="G175" s="163" t="s">
        <v>181</v>
      </c>
      <c r="H175" s="13"/>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row>
    <row r="176" spans="1:35" s="14" customFormat="1" hidden="1" outlineLevel="2" x14ac:dyDescent="0.3">
      <c r="A176" s="13">
        <v>1</v>
      </c>
      <c r="B176" s="173"/>
      <c r="C176" s="174" t="e">
        <f>VLOOKUP(B176,MQS_CWMP!C5:F36,2,FALSE)</f>
        <v>#N/A</v>
      </c>
      <c r="D176" s="174" t="e">
        <f>VLOOKUP(B176,MQS_CWMP!C5:F128,3,FALSE)</f>
        <v>#N/A</v>
      </c>
      <c r="E176" s="175" t="e">
        <f>VLOOKUP(B176,MQS_CWMP!C5:F128,4,FALSE)</f>
        <v>#N/A</v>
      </c>
      <c r="F176" s="154"/>
      <c r="G176" s="176"/>
      <c r="H176" s="13"/>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row>
    <row r="177" spans="1:35" s="14" customFormat="1" hidden="1" outlineLevel="2" x14ac:dyDescent="0.3">
      <c r="A177" s="13">
        <v>2</v>
      </c>
      <c r="B177" s="164"/>
      <c r="C177" s="165" t="e">
        <f>VLOOKUP(B177,MQS_CWMP!C5:F128,2,FALSE)</f>
        <v>#N/A</v>
      </c>
      <c r="D177" s="165" t="e">
        <f>VLOOKUP(B177,MQS_CWMP!C5:F128,3,FALSE)</f>
        <v>#N/A</v>
      </c>
      <c r="E177" s="165" t="e">
        <f>VLOOKUP(B177,MQS_CWMP!C5:F128,4,FALSE)</f>
        <v>#N/A</v>
      </c>
      <c r="F177" s="157"/>
      <c r="G177" s="178"/>
      <c r="H177" s="13"/>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row>
    <row r="178" spans="1:35" s="14" customFormat="1" hidden="1" outlineLevel="2" x14ac:dyDescent="0.3">
      <c r="A178" s="13">
        <v>3</v>
      </c>
      <c r="B178" s="164"/>
      <c r="C178" s="165" t="e">
        <f>VLOOKUP(B178,MQS_CWMP!C5:F128,2,FALSE)</f>
        <v>#N/A</v>
      </c>
      <c r="D178" s="165" t="e">
        <f>VLOOKUP(B178,MQS_CWMP!C5:F128,3,FALSE)</f>
        <v>#N/A</v>
      </c>
      <c r="E178" s="165" t="e">
        <f>VLOOKUP(B178,MQS_CWMP!C5:F128,4,FALSE)</f>
        <v>#N/A</v>
      </c>
      <c r="F178" s="158"/>
      <c r="G178" s="182"/>
      <c r="H178" s="13"/>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row>
    <row r="179" spans="1:35" s="14" customFormat="1" hidden="1" outlineLevel="2" x14ac:dyDescent="0.3">
      <c r="A179" s="13">
        <v>4</v>
      </c>
      <c r="B179" s="164"/>
      <c r="C179" s="165" t="e">
        <f>VLOOKUP(B179,MQS_CWMP!C5:F128,2,FALSE)</f>
        <v>#N/A</v>
      </c>
      <c r="D179" s="165" t="e">
        <f>VLOOKUP(B179,MQS_CWMP!C5:F128,3,FALSE)</f>
        <v>#N/A</v>
      </c>
      <c r="E179" s="165" t="e">
        <f>VLOOKUP(B179,MQS_CWMP!C5:F128,4,FALSE)</f>
        <v>#N/A</v>
      </c>
      <c r="F179" s="157"/>
      <c r="G179" s="183"/>
      <c r="H179" s="13"/>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row>
    <row r="180" spans="1:35" s="14" customFormat="1" hidden="1" outlineLevel="2" x14ac:dyDescent="0.3">
      <c r="A180" s="13">
        <v>5</v>
      </c>
      <c r="B180" s="164"/>
      <c r="C180" s="184" t="e">
        <f>VLOOKUP(B180,MQS_CWMP!C5:F128,2,FALSE)</f>
        <v>#N/A</v>
      </c>
      <c r="D180" s="165" t="e">
        <f>VLOOKUP(B180,MQS_CWMP!C5:F128,3,FALSE)</f>
        <v>#N/A</v>
      </c>
      <c r="E180" s="165" t="e">
        <f>VLOOKUP(B180,MQS_CWMP!C5:F128,4,FALSE)</f>
        <v>#N/A</v>
      </c>
      <c r="F180" s="146"/>
      <c r="G180" s="166"/>
      <c r="H180" s="13"/>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row>
    <row r="181" spans="1:35" s="14" customFormat="1" hidden="1" outlineLevel="2" x14ac:dyDescent="0.3">
      <c r="A181" s="13">
        <v>6</v>
      </c>
      <c r="B181" s="185"/>
      <c r="C181" s="165" t="e">
        <f>VLOOKUP(B181,MQS_CWMP!C5:F128,2,FALSE)</f>
        <v>#N/A</v>
      </c>
      <c r="D181" s="165" t="e">
        <f>VLOOKUP(B181,MQS_CWMP!C5:F128,3,FALSE)</f>
        <v>#N/A</v>
      </c>
      <c r="E181" s="186" t="e">
        <f>VLOOKUP(B181,MQS_CWMP!C5:F128,4,FALSE)</f>
        <v>#N/A</v>
      </c>
      <c r="F181" s="146"/>
      <c r="G181" s="166"/>
      <c r="H181" s="13"/>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row>
    <row r="182" spans="1:35" s="14" customFormat="1" hidden="1" outlineLevel="2" x14ac:dyDescent="0.3">
      <c r="A182" s="13">
        <v>7</v>
      </c>
      <c r="B182" s="164"/>
      <c r="C182" s="165" t="e">
        <f>VLOOKUP(B182,MQS_CWMP!C5:F128,2,FALSE)</f>
        <v>#N/A</v>
      </c>
      <c r="D182" s="184" t="e">
        <f>VLOOKUP(B182,MQS_CWMP!C5:F128,3,FALSE)</f>
        <v>#N/A</v>
      </c>
      <c r="E182" s="174" t="e">
        <f>VLOOKUP(B182,MQS_CWMP!C5:F128,4,FALSE)</f>
        <v>#N/A</v>
      </c>
      <c r="F182" s="146"/>
      <c r="G182" s="166"/>
      <c r="H182" s="13"/>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row>
    <row r="183" spans="1:35" s="14" customFormat="1" hidden="1" outlineLevel="2" x14ac:dyDescent="0.3">
      <c r="A183" s="13">
        <v>8</v>
      </c>
      <c r="B183" s="164"/>
      <c r="C183" s="165" t="e">
        <f>VLOOKUP(B183,MQS_CWMP!C5:F128,2,FALSE)</f>
        <v>#N/A</v>
      </c>
      <c r="D183" s="165" t="e">
        <f>VLOOKUP(B183,MQS_CWMP!C5:F128,3,FALSE)</f>
        <v>#N/A</v>
      </c>
      <c r="E183" s="165" t="e">
        <f>VLOOKUP(B183,MQS_CWMP!C5:F128,4,FALSE)</f>
        <v>#N/A</v>
      </c>
      <c r="F183" s="146"/>
      <c r="G183" s="166"/>
      <c r="H183" s="13"/>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row>
    <row r="184" spans="1:35" s="14" customFormat="1" hidden="1" outlineLevel="2" x14ac:dyDescent="0.3">
      <c r="A184" s="13">
        <v>9</v>
      </c>
      <c r="B184" s="185"/>
      <c r="C184" s="184" t="e">
        <f>VLOOKUP(B184,MQS_CWMP!C5:F128,2,FALSE)</f>
        <v>#N/A</v>
      </c>
      <c r="D184" s="174" t="e">
        <f>VLOOKUP(B184,MQS_CWMP!C5:F128,3,FALSE)</f>
        <v>#N/A</v>
      </c>
      <c r="E184" s="165" t="e">
        <f>VLOOKUP(B184,MQS_CWMP!C5:F128,4,FALSE)</f>
        <v>#N/A</v>
      </c>
      <c r="F184" s="146"/>
      <c r="G184" s="166"/>
      <c r="H184" s="13"/>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row>
    <row r="185" spans="1:35" s="14" customFormat="1" hidden="1" outlineLevel="2" x14ac:dyDescent="0.3">
      <c r="A185" s="13">
        <v>10</v>
      </c>
      <c r="B185" s="164"/>
      <c r="C185" s="165" t="e">
        <f>VLOOKUP(B185,MQS_CWMP!C5:F128,2,FALSE)</f>
        <v>#N/A</v>
      </c>
      <c r="D185" s="165" t="e">
        <f>VLOOKUP(B185,MQS_CWMP!C5:F128,3,FALSE)</f>
        <v>#N/A</v>
      </c>
      <c r="E185" s="165" t="e">
        <f>VLOOKUP(B185,MQS_CWMP!C5:F128,4,FALSE)</f>
        <v>#N/A</v>
      </c>
      <c r="F185" s="146"/>
      <c r="G185" s="166"/>
      <c r="H185" s="13"/>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row>
    <row r="186" spans="1:35" s="14" customFormat="1" hidden="1" outlineLevel="2" x14ac:dyDescent="0.3">
      <c r="A186" s="13">
        <v>11</v>
      </c>
      <c r="B186" s="185"/>
      <c r="C186" s="184" t="e">
        <f>VLOOKUP(B186,MQS_CWMP!C5:F128,2,FALSE)</f>
        <v>#N/A</v>
      </c>
      <c r="D186" s="165" t="e">
        <f>VLOOKUP(B186,MQS_CWMP!C5:F128,3,FALSE)</f>
        <v>#N/A</v>
      </c>
      <c r="E186" s="165" t="e">
        <f>VLOOKUP(B186,MQS_CWMP!C5:F128,4,FALSE)</f>
        <v>#N/A</v>
      </c>
      <c r="F186" s="146"/>
      <c r="G186" s="166"/>
      <c r="H186" s="13"/>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row>
    <row r="187" spans="1:35" s="14" customFormat="1" hidden="1" outlineLevel="2" x14ac:dyDescent="0.3">
      <c r="A187" s="13">
        <v>12</v>
      </c>
      <c r="B187" s="164"/>
      <c r="C187" s="165" t="e">
        <f>VLOOKUP(B187,MQS_CWMP!C5:F128,2,FALSE)</f>
        <v>#N/A</v>
      </c>
      <c r="D187" s="165" t="e">
        <f>VLOOKUP(B187,MQS_CWMP!C5:F128,3,FALSE)</f>
        <v>#N/A</v>
      </c>
      <c r="E187" s="165" t="e">
        <f>VLOOKUP(B187,MQS_CWMP!C5:F128,4,FALSE)</f>
        <v>#N/A</v>
      </c>
      <c r="F187" s="146"/>
      <c r="G187" s="166"/>
      <c r="H187" s="13"/>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row>
    <row r="188" spans="1:35" s="14" customFormat="1" hidden="1" outlineLevel="2" x14ac:dyDescent="0.3">
      <c r="A188" s="13">
        <v>13</v>
      </c>
      <c r="B188" s="164"/>
      <c r="C188" s="165" t="e">
        <f>VLOOKUP(B188,MQS_CWMP!C5:F128,2,FALSE)</f>
        <v>#N/A</v>
      </c>
      <c r="D188" s="165" t="e">
        <f>VLOOKUP(B188,MQS_CWMP!C5:F128,3,FALSE)</f>
        <v>#N/A</v>
      </c>
      <c r="E188" s="165" t="e">
        <f>VLOOKUP(B188,MQS_CWMP!C5:F128,4,FALSE)</f>
        <v>#N/A</v>
      </c>
      <c r="F188" s="146"/>
      <c r="G188" s="166"/>
      <c r="H188" s="13"/>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row>
    <row r="189" spans="1:35" s="14" customFormat="1" hidden="1" outlineLevel="2" x14ac:dyDescent="0.3">
      <c r="A189" s="13">
        <v>14</v>
      </c>
      <c r="B189" s="164"/>
      <c r="C189" s="165" t="e">
        <f>VLOOKUP(B189,MQS_CWMP!C5:F128,2,FALSE)</f>
        <v>#N/A</v>
      </c>
      <c r="D189" s="165" t="e">
        <f>VLOOKUP(B189,MQS_CWMP!C5:F128,3,FALSE)</f>
        <v>#N/A</v>
      </c>
      <c r="E189" s="165" t="e">
        <f>VLOOKUP(B189,MQS_CWMP!C5:F128,4,FALSE)</f>
        <v>#N/A</v>
      </c>
      <c r="F189" s="146"/>
      <c r="G189" s="166"/>
      <c r="H189" s="13"/>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row>
    <row r="190" spans="1:35" s="14" customFormat="1" hidden="1" outlineLevel="2" x14ac:dyDescent="0.3">
      <c r="A190" s="13">
        <v>15</v>
      </c>
      <c r="B190" s="164"/>
      <c r="C190" s="165" t="e">
        <f>VLOOKUP(B190,MQS_CWMP!C5:F128,2,FALSE)</f>
        <v>#N/A</v>
      </c>
      <c r="D190" s="165" t="e">
        <f>VLOOKUP(B190,MQS_CWMP!C5:F128,3,FALSE)</f>
        <v>#N/A</v>
      </c>
      <c r="E190" s="165" t="e">
        <f>VLOOKUP(B190,MQS_CWMP!C5:F128,4,FALSE)</f>
        <v>#N/A</v>
      </c>
      <c r="F190" s="146"/>
      <c r="G190" s="166"/>
      <c r="H190" s="13"/>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row>
    <row r="191" spans="1:35" s="14" customFormat="1" hidden="1" outlineLevel="2" x14ac:dyDescent="0.3">
      <c r="A191" s="13">
        <v>16</v>
      </c>
      <c r="B191" s="164"/>
      <c r="C191" s="165" t="e">
        <f>VLOOKUP(B191,MQS_CWMP!C5:F128,2,FALSE)</f>
        <v>#N/A</v>
      </c>
      <c r="D191" s="165" t="e">
        <f>VLOOKUP(B191,MQS_CWMP!C5:F128,3,FALSE)</f>
        <v>#N/A</v>
      </c>
      <c r="E191" s="165" t="e">
        <f>VLOOKUP(B191,MQS_CWMP!C5:F128,4,FALSE)</f>
        <v>#N/A</v>
      </c>
      <c r="F191" s="146"/>
      <c r="G191" s="166"/>
      <c r="H191" s="13"/>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row>
    <row r="192" spans="1:35" s="14" customFormat="1" hidden="1" outlineLevel="2" x14ac:dyDescent="0.3">
      <c r="A192" s="13">
        <v>17</v>
      </c>
      <c r="B192" s="164"/>
      <c r="C192" s="165" t="e">
        <f>VLOOKUP(B192,MQS_CWMP!C5:F128,2,FALSE)</f>
        <v>#N/A</v>
      </c>
      <c r="D192" s="165" t="e">
        <f>VLOOKUP(B192,MQS_CWMP!C5:F128,3,FALSE)</f>
        <v>#N/A</v>
      </c>
      <c r="E192" s="165" t="e">
        <f>VLOOKUP(B192,MQS_CWMP!C5:F128,4,FALSE)</f>
        <v>#N/A</v>
      </c>
      <c r="F192" s="146"/>
      <c r="G192" s="166"/>
      <c r="H192" s="13"/>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row>
    <row r="193" spans="1:35" s="14" customFormat="1" hidden="1" outlineLevel="2" x14ac:dyDescent="0.3">
      <c r="A193" s="13">
        <v>18</v>
      </c>
      <c r="B193" s="185"/>
      <c r="C193" s="184" t="e">
        <f>VLOOKUP(B193,MQS_CWMP!C5:F128,2,FALSE)</f>
        <v>#N/A</v>
      </c>
      <c r="D193" s="165" t="e">
        <f>VLOOKUP(B193,MQS_CWMP!C5:F128,3,FALSE)</f>
        <v>#N/A</v>
      </c>
      <c r="E193" s="165" t="e">
        <f>VLOOKUP(B193,MQS_CWMP!C5:F128,4,FALSE)</f>
        <v>#N/A</v>
      </c>
      <c r="F193" s="146"/>
      <c r="G193" s="166"/>
      <c r="H193" s="13"/>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row>
    <row r="194" spans="1:35" s="14" customFormat="1" hidden="1" outlineLevel="2" x14ac:dyDescent="0.3">
      <c r="A194" s="13">
        <v>19</v>
      </c>
      <c r="B194" s="164"/>
      <c r="C194" s="165" t="e">
        <f>VLOOKUP(B194,MQS_CWMP!C5:F128,2,FALSE)</f>
        <v>#N/A</v>
      </c>
      <c r="D194" s="165" t="e">
        <f>VLOOKUP(B194,MQS_CWMP!C5:F128,3,FALSE)</f>
        <v>#N/A</v>
      </c>
      <c r="E194" s="165" t="e">
        <f>VLOOKUP(B194,MQS_CWMP!C5:F128,4,FALSE)</f>
        <v>#N/A</v>
      </c>
      <c r="F194" s="146"/>
      <c r="G194" s="166"/>
      <c r="H194" s="13"/>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row>
    <row r="195" spans="1:35" s="14" customFormat="1" ht="14.4" hidden="1" outlineLevel="2" thickBot="1" x14ac:dyDescent="0.35">
      <c r="A195" s="151">
        <v>20</v>
      </c>
      <c r="B195" s="167"/>
      <c r="C195" s="188" t="e">
        <f>VLOOKUP(B195,MQS_CWMP!C5:F128,2,FALSE)</f>
        <v>#N/A</v>
      </c>
      <c r="D195" s="188" t="e">
        <f>VLOOKUP(B195,MQS_CWMP!C5:F128,3,FALSE)</f>
        <v>#N/A</v>
      </c>
      <c r="E195" s="188" t="e">
        <f>VLOOKUP(B195,MQS_CWMP!C5:F128,4,FALSE)</f>
        <v>#N/A</v>
      </c>
      <c r="F195" s="156"/>
      <c r="G195" s="171"/>
      <c r="H195" s="13"/>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row>
    <row r="196" spans="1:35" s="14" customFormat="1" ht="25.8" collapsed="1" thickBot="1" x14ac:dyDescent="0.35">
      <c r="B196" s="148"/>
      <c r="C196" s="148"/>
      <c r="D196" s="148"/>
      <c r="E196" s="149"/>
      <c r="F196" s="150" t="s">
        <v>217</v>
      </c>
      <c r="G196" s="23">
        <f>SUM(G176:G195)</f>
        <v>0</v>
      </c>
      <c r="H196" s="13"/>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row>
    <row r="197" spans="1:35" s="14" customFormat="1" ht="17.25" customHeight="1" thickBot="1" x14ac:dyDescent="0.35">
      <c r="A197" s="13"/>
      <c r="B197" s="208" t="s">
        <v>189</v>
      </c>
      <c r="C197" s="208"/>
      <c r="D197" s="151"/>
      <c r="E197" s="152"/>
      <c r="F197" s="153"/>
      <c r="G197" s="172"/>
      <c r="H197" s="13"/>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row>
    <row r="198" spans="1:35" s="14" customFormat="1" hidden="1" outlineLevel="1" x14ac:dyDescent="0.3">
      <c r="A198" s="13"/>
      <c r="B198" s="128" t="s">
        <v>73</v>
      </c>
      <c r="C198" s="128" t="s">
        <v>72</v>
      </c>
      <c r="D198" s="128" t="s">
        <v>23</v>
      </c>
      <c r="E198" s="128" t="s">
        <v>0</v>
      </c>
      <c r="F198" s="163" t="s">
        <v>175</v>
      </c>
      <c r="G198" s="163" t="s">
        <v>181</v>
      </c>
      <c r="H198" s="13"/>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row>
    <row r="199" spans="1:35" s="14" customFormat="1" hidden="1" outlineLevel="1" x14ac:dyDescent="0.3">
      <c r="A199" s="13">
        <v>1</v>
      </c>
      <c r="B199" s="173"/>
      <c r="C199" s="174" t="e">
        <f>VLOOKUP(B199,MQS_CWMP!C5:F55,2,FALSE)</f>
        <v>#N/A</v>
      </c>
      <c r="D199" s="174" t="e">
        <f>VLOOKUP(B199,MQS_CWMP!C5:F151,3,FALSE)</f>
        <v>#N/A</v>
      </c>
      <c r="E199" s="175" t="e">
        <f>VLOOKUP(B199,MQS_CWMP!C5:F151,4,FALSE)</f>
        <v>#N/A</v>
      </c>
      <c r="F199" s="154"/>
      <c r="G199" s="176"/>
      <c r="H199" s="13"/>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row>
    <row r="200" spans="1:35" s="14" customFormat="1" hidden="1" outlineLevel="1" x14ac:dyDescent="0.3">
      <c r="A200" s="13">
        <v>2</v>
      </c>
      <c r="B200" s="164"/>
      <c r="C200" s="165" t="e">
        <f>VLOOKUP(B200,MQS_CWMP!C5:F151,2,FALSE)</f>
        <v>#N/A</v>
      </c>
      <c r="D200" s="165" t="e">
        <f>VLOOKUP(B200,MQS_CWMP!C5:F151,3,FALSE)</f>
        <v>#N/A</v>
      </c>
      <c r="E200" s="165" t="e">
        <f>VLOOKUP(B200,MQS_CWMP!C5:F151,4,FALSE)</f>
        <v>#N/A</v>
      </c>
      <c r="F200" s="157"/>
      <c r="G200" s="178"/>
      <c r="H200" s="13"/>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row>
    <row r="201" spans="1:35" s="14" customFormat="1" hidden="1" outlineLevel="1" x14ac:dyDescent="0.3">
      <c r="A201" s="13">
        <v>3</v>
      </c>
      <c r="B201" s="164"/>
      <c r="C201" s="165" t="e">
        <f>VLOOKUP(B201,MQS_CWMP!C5:F151,2,FALSE)</f>
        <v>#N/A</v>
      </c>
      <c r="D201" s="165" t="e">
        <f>VLOOKUP(B201,MQS_CWMP!C5:F151,3,FALSE)</f>
        <v>#N/A</v>
      </c>
      <c r="E201" s="165" t="e">
        <f>VLOOKUP(B201,MQS_CWMP!C5:F151,4,FALSE)</f>
        <v>#N/A</v>
      </c>
      <c r="F201" s="158"/>
      <c r="G201" s="182"/>
      <c r="H201" s="13"/>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row>
    <row r="202" spans="1:35" s="14" customFormat="1" hidden="1" outlineLevel="1" x14ac:dyDescent="0.3">
      <c r="A202" s="13">
        <v>4</v>
      </c>
      <c r="B202" s="164"/>
      <c r="C202" s="165" t="e">
        <f>VLOOKUP(B202,MQS_CWMP!C5:F151,2,FALSE)</f>
        <v>#N/A</v>
      </c>
      <c r="D202" s="165" t="e">
        <f>VLOOKUP(B202,MQS_CWMP!C5:F151,3,FALSE)</f>
        <v>#N/A</v>
      </c>
      <c r="E202" s="165" t="e">
        <f>VLOOKUP(B202,MQS_CWMP!C5:F151,4,FALSE)</f>
        <v>#N/A</v>
      </c>
      <c r="F202" s="157"/>
      <c r="G202" s="183"/>
      <c r="H202" s="13"/>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row>
    <row r="203" spans="1:35" s="14" customFormat="1" hidden="1" outlineLevel="1" x14ac:dyDescent="0.3">
      <c r="A203" s="13">
        <v>5</v>
      </c>
      <c r="B203" s="164"/>
      <c r="C203" s="184" t="e">
        <f>VLOOKUP(B203,MQS_CWMP!C5:F151,2,FALSE)</f>
        <v>#N/A</v>
      </c>
      <c r="D203" s="165" t="e">
        <f>VLOOKUP(B203,MQS_CWMP!C5:F151,3,FALSE)</f>
        <v>#N/A</v>
      </c>
      <c r="E203" s="165" t="e">
        <f>VLOOKUP(B203,MQS_CWMP!C5:F151,4,FALSE)</f>
        <v>#N/A</v>
      </c>
      <c r="F203" s="146"/>
      <c r="G203" s="166"/>
      <c r="H203" s="13"/>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row>
    <row r="204" spans="1:35" s="14" customFormat="1" hidden="1" outlineLevel="1" x14ac:dyDescent="0.3">
      <c r="A204" s="13">
        <v>6</v>
      </c>
      <c r="B204" s="185"/>
      <c r="C204" s="165" t="e">
        <f>VLOOKUP(B204,MQS_CWMP!C5:F151,2,FALSE)</f>
        <v>#N/A</v>
      </c>
      <c r="D204" s="165" t="e">
        <f>VLOOKUP(B204,MQS_CWMP!C5:F151,3,FALSE)</f>
        <v>#N/A</v>
      </c>
      <c r="E204" s="186" t="e">
        <f>VLOOKUP(B204,MQS_CWMP!C5:F151,4,FALSE)</f>
        <v>#N/A</v>
      </c>
      <c r="F204" s="146"/>
      <c r="G204" s="166"/>
      <c r="H204" s="13"/>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row>
    <row r="205" spans="1:35" s="14" customFormat="1" hidden="1" outlineLevel="1" x14ac:dyDescent="0.3">
      <c r="A205" s="13">
        <v>7</v>
      </c>
      <c r="B205" s="164"/>
      <c r="C205" s="165" t="e">
        <f>VLOOKUP(B205,MQS_CWMP!C5:F151,2,FALSE)</f>
        <v>#N/A</v>
      </c>
      <c r="D205" s="184" t="e">
        <f>VLOOKUP(B205,MQS_CWMP!C5:F151,3,FALSE)</f>
        <v>#N/A</v>
      </c>
      <c r="E205" s="174" t="e">
        <f>VLOOKUP(B205,MQS_CWMP!C5:F151,4,FALSE)</f>
        <v>#N/A</v>
      </c>
      <c r="F205" s="146"/>
      <c r="G205" s="166"/>
      <c r="H205" s="13"/>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row>
    <row r="206" spans="1:35" s="14" customFormat="1" hidden="1" outlineLevel="1" x14ac:dyDescent="0.3">
      <c r="A206" s="13">
        <v>8</v>
      </c>
      <c r="B206" s="164"/>
      <c r="C206" s="165" t="e">
        <f>VLOOKUP(B206,MQS_CWMP!C5:F151,2,FALSE)</f>
        <v>#N/A</v>
      </c>
      <c r="D206" s="165" t="e">
        <f>VLOOKUP(B206,MQS_CWMP!C5:F151,3,FALSE)</f>
        <v>#N/A</v>
      </c>
      <c r="E206" s="165" t="e">
        <f>VLOOKUP(B206,MQS_CWMP!C5:F151,4,FALSE)</f>
        <v>#N/A</v>
      </c>
      <c r="F206" s="146"/>
      <c r="G206" s="166"/>
      <c r="H206" s="13"/>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row>
    <row r="207" spans="1:35" s="14" customFormat="1" hidden="1" outlineLevel="1" x14ac:dyDescent="0.3">
      <c r="A207" s="13">
        <v>9</v>
      </c>
      <c r="B207" s="185"/>
      <c r="C207" s="184" t="e">
        <f>VLOOKUP(B207,MQS_CWMP!C5:F151,2,FALSE)</f>
        <v>#N/A</v>
      </c>
      <c r="D207" s="174" t="e">
        <f>VLOOKUP(B207,MQS_CWMP!C5:F151,3,FALSE)</f>
        <v>#N/A</v>
      </c>
      <c r="E207" s="165" t="e">
        <f>VLOOKUP(B207,MQS_CWMP!C5:F151,4,FALSE)</f>
        <v>#N/A</v>
      </c>
      <c r="F207" s="146"/>
      <c r="G207" s="166"/>
      <c r="H207" s="13"/>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row>
    <row r="208" spans="1:35" s="14" customFormat="1" hidden="1" outlineLevel="1" x14ac:dyDescent="0.3">
      <c r="A208" s="13">
        <v>10</v>
      </c>
      <c r="B208" s="164"/>
      <c r="C208" s="165" t="e">
        <f>VLOOKUP(B208,MQS_CWMP!C5:F151,2,FALSE)</f>
        <v>#N/A</v>
      </c>
      <c r="D208" s="165" t="e">
        <f>VLOOKUP(B208,MQS_CWMP!C5:F151,3,FALSE)</f>
        <v>#N/A</v>
      </c>
      <c r="E208" s="165" t="e">
        <f>VLOOKUP(B208,MQS_CWMP!C5:F151,4,FALSE)</f>
        <v>#N/A</v>
      </c>
      <c r="F208" s="146"/>
      <c r="G208" s="166"/>
      <c r="H208" s="13"/>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row>
    <row r="209" spans="1:35" s="14" customFormat="1" hidden="1" outlineLevel="1" x14ac:dyDescent="0.3">
      <c r="A209" s="13">
        <v>11</v>
      </c>
      <c r="B209" s="185"/>
      <c r="C209" s="184" t="e">
        <f>VLOOKUP(B209,MQS_CWMP!C5:F151,2,FALSE)</f>
        <v>#N/A</v>
      </c>
      <c r="D209" s="165" t="e">
        <f>VLOOKUP(B209,MQS_CWMP!C5:F151,3,FALSE)</f>
        <v>#N/A</v>
      </c>
      <c r="E209" s="165" t="e">
        <f>VLOOKUP(B209,MQS_CWMP!C5:F151,4,FALSE)</f>
        <v>#N/A</v>
      </c>
      <c r="F209" s="146"/>
      <c r="G209" s="166"/>
      <c r="H209" s="13"/>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row>
    <row r="210" spans="1:35" s="14" customFormat="1" hidden="1" outlineLevel="1" x14ac:dyDescent="0.3">
      <c r="A210" s="13">
        <v>12</v>
      </c>
      <c r="B210" s="164"/>
      <c r="C210" s="165" t="e">
        <f>VLOOKUP(B210,MQS_CWMP!C5:F151,2,FALSE)</f>
        <v>#N/A</v>
      </c>
      <c r="D210" s="165" t="e">
        <f>VLOOKUP(B210,MQS_CWMP!C5:F151,3,FALSE)</f>
        <v>#N/A</v>
      </c>
      <c r="E210" s="165" t="e">
        <f>VLOOKUP(B210,MQS_CWMP!C5:F151,4,FALSE)</f>
        <v>#N/A</v>
      </c>
      <c r="F210" s="146"/>
      <c r="G210" s="166"/>
      <c r="H210" s="13"/>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row>
    <row r="211" spans="1:35" s="14" customFormat="1" hidden="1" outlineLevel="1" x14ac:dyDescent="0.3">
      <c r="A211" s="13">
        <v>13</v>
      </c>
      <c r="B211" s="164"/>
      <c r="C211" s="165" t="e">
        <f>VLOOKUP(B211,MQS_CWMP!C5:F151,2,FALSE)</f>
        <v>#N/A</v>
      </c>
      <c r="D211" s="165" t="e">
        <f>VLOOKUP(B211,MQS_CWMP!C5:F151,3,FALSE)</f>
        <v>#N/A</v>
      </c>
      <c r="E211" s="165" t="e">
        <f>VLOOKUP(B211,MQS_CWMP!C5:F151,4,FALSE)</f>
        <v>#N/A</v>
      </c>
      <c r="F211" s="146"/>
      <c r="G211" s="166"/>
      <c r="H211" s="13"/>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row>
    <row r="212" spans="1:35" s="14" customFormat="1" hidden="1" outlineLevel="1" x14ac:dyDescent="0.3">
      <c r="A212" s="13">
        <v>14</v>
      </c>
      <c r="B212" s="164"/>
      <c r="C212" s="165" t="e">
        <f>VLOOKUP(B212,MQS_CWMP!C5:F151,2,FALSE)</f>
        <v>#N/A</v>
      </c>
      <c r="D212" s="165" t="e">
        <f>VLOOKUP(B212,MQS_CWMP!C5:F151,3,FALSE)</f>
        <v>#N/A</v>
      </c>
      <c r="E212" s="165" t="e">
        <f>VLOOKUP(B212,MQS_CWMP!C5:F151,4,FALSE)</f>
        <v>#N/A</v>
      </c>
      <c r="F212" s="146"/>
      <c r="G212" s="166"/>
      <c r="H212" s="13"/>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row>
    <row r="213" spans="1:35" s="14" customFormat="1" hidden="1" outlineLevel="1" x14ac:dyDescent="0.3">
      <c r="A213" s="13">
        <v>15</v>
      </c>
      <c r="B213" s="164"/>
      <c r="C213" s="165" t="e">
        <f>VLOOKUP(B213,MQS_CWMP!C5:F151,2,FALSE)</f>
        <v>#N/A</v>
      </c>
      <c r="D213" s="165" t="e">
        <f>VLOOKUP(B213,MQS_CWMP!C5:F151,3,FALSE)</f>
        <v>#N/A</v>
      </c>
      <c r="E213" s="165" t="e">
        <f>VLOOKUP(B213,MQS_CWMP!C5:F151,4,FALSE)</f>
        <v>#N/A</v>
      </c>
      <c r="F213" s="146"/>
      <c r="G213" s="166"/>
      <c r="H213" s="13"/>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row>
    <row r="214" spans="1:35" s="14" customFormat="1" hidden="1" outlineLevel="1" x14ac:dyDescent="0.3">
      <c r="A214" s="13">
        <v>16</v>
      </c>
      <c r="B214" s="164"/>
      <c r="C214" s="165" t="e">
        <f>VLOOKUP(B214,MQS_CWMP!C5:F151,2,FALSE)</f>
        <v>#N/A</v>
      </c>
      <c r="D214" s="165" t="e">
        <f>VLOOKUP(B214,MQS_CWMP!C5:F151,3,FALSE)</f>
        <v>#N/A</v>
      </c>
      <c r="E214" s="165" t="e">
        <f>VLOOKUP(B214,MQS_CWMP!C5:F151,4,FALSE)</f>
        <v>#N/A</v>
      </c>
      <c r="F214" s="146"/>
      <c r="G214" s="166"/>
      <c r="H214" s="13"/>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row>
    <row r="215" spans="1:35" s="14" customFormat="1" hidden="1" outlineLevel="1" x14ac:dyDescent="0.3">
      <c r="A215" s="13">
        <v>17</v>
      </c>
      <c r="B215" s="164"/>
      <c r="C215" s="165" t="e">
        <f>VLOOKUP(B215,MQS_CWMP!C5:F151,2,FALSE)</f>
        <v>#N/A</v>
      </c>
      <c r="D215" s="165" t="e">
        <f>VLOOKUP(B215,MQS_CWMP!C5:F151,3,FALSE)</f>
        <v>#N/A</v>
      </c>
      <c r="E215" s="165" t="e">
        <f>VLOOKUP(B215,MQS_CWMP!C5:F151,4,FALSE)</f>
        <v>#N/A</v>
      </c>
      <c r="F215" s="146"/>
      <c r="G215" s="166"/>
      <c r="H215" s="13"/>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row>
    <row r="216" spans="1:35" s="14" customFormat="1" hidden="1" outlineLevel="1" x14ac:dyDescent="0.3">
      <c r="A216" s="13">
        <v>18</v>
      </c>
      <c r="B216" s="185"/>
      <c r="C216" s="184" t="e">
        <f>VLOOKUP(B216,MQS_CWMP!C5:F151,2,FALSE)</f>
        <v>#N/A</v>
      </c>
      <c r="D216" s="165" t="e">
        <f>VLOOKUP(B216,MQS_CWMP!C5:F151,3,FALSE)</f>
        <v>#N/A</v>
      </c>
      <c r="E216" s="165" t="e">
        <f>VLOOKUP(B216,MQS_CWMP!C5:F151,4,FALSE)</f>
        <v>#N/A</v>
      </c>
      <c r="F216" s="146"/>
      <c r="G216" s="166"/>
      <c r="H216" s="13"/>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row>
    <row r="217" spans="1:35" s="14" customFormat="1" hidden="1" outlineLevel="1" x14ac:dyDescent="0.3">
      <c r="A217" s="13">
        <v>19</v>
      </c>
      <c r="B217" s="164"/>
      <c r="C217" s="165" t="e">
        <f>VLOOKUP(B217,MQS_CWMP!C5:F151,2,FALSE)</f>
        <v>#N/A</v>
      </c>
      <c r="D217" s="165" t="e">
        <f>VLOOKUP(B217,MQS_CWMP!C5:F151,3,FALSE)</f>
        <v>#N/A</v>
      </c>
      <c r="E217" s="165" t="e">
        <f>VLOOKUP(B217,MQS_CWMP!C5:F151,4,FALSE)</f>
        <v>#N/A</v>
      </c>
      <c r="F217" s="146"/>
      <c r="G217" s="166"/>
      <c r="H217" s="13"/>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row>
    <row r="218" spans="1:35" s="14" customFormat="1" ht="14.4" hidden="1" outlineLevel="1" thickBot="1" x14ac:dyDescent="0.35">
      <c r="A218" s="151">
        <v>20</v>
      </c>
      <c r="B218" s="167"/>
      <c r="C218" s="188" t="e">
        <f>VLOOKUP(B218,MQS_CWMP!C5:F151,2,FALSE)</f>
        <v>#N/A</v>
      </c>
      <c r="D218" s="188" t="e">
        <f>VLOOKUP(B218,MQS_CWMP!C5:F151,3,FALSE)</f>
        <v>#N/A</v>
      </c>
      <c r="E218" s="188" t="e">
        <f>VLOOKUP(B218,MQS_CWMP!C5:F151,4,FALSE)</f>
        <v>#N/A</v>
      </c>
      <c r="F218" s="156"/>
      <c r="G218" s="171"/>
      <c r="H218" s="13"/>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row>
    <row r="219" spans="1:35" s="14" customFormat="1" ht="25.8" collapsed="1" thickBot="1" x14ac:dyDescent="0.35">
      <c r="B219" s="148"/>
      <c r="C219" s="148"/>
      <c r="D219" s="148"/>
      <c r="E219" s="149"/>
      <c r="F219" s="150" t="s">
        <v>217</v>
      </c>
      <c r="G219" s="23">
        <f>SUM(G199:G218)</f>
        <v>0</v>
      </c>
      <c r="H219" s="13"/>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row>
    <row r="220" spans="1:35" s="14" customFormat="1" ht="15.6" thickBot="1" x14ac:dyDescent="0.35">
      <c r="A220" s="13"/>
      <c r="B220" s="225" t="s">
        <v>190</v>
      </c>
      <c r="C220" s="225"/>
      <c r="D220" s="151"/>
      <c r="E220" s="152"/>
      <c r="F220" s="153"/>
      <c r="G220" s="172"/>
      <c r="H220" s="13"/>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row>
    <row r="221" spans="1:35" s="14" customFormat="1" hidden="1" outlineLevel="1" x14ac:dyDescent="0.3">
      <c r="A221" s="13"/>
      <c r="B221" s="194" t="s">
        <v>192</v>
      </c>
      <c r="C221" s="194"/>
      <c r="D221" s="194" t="s">
        <v>191</v>
      </c>
      <c r="E221" s="195"/>
      <c r="F221" s="163" t="s">
        <v>175</v>
      </c>
      <c r="G221" s="163" t="s">
        <v>181</v>
      </c>
      <c r="H221" s="13"/>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row>
    <row r="222" spans="1:35" s="14" customFormat="1" hidden="1" outlineLevel="1" x14ac:dyDescent="0.3">
      <c r="A222" s="13">
        <v>1</v>
      </c>
      <c r="B222" s="197"/>
      <c r="C222" s="198"/>
      <c r="D222" s="197"/>
      <c r="E222" s="198"/>
      <c r="F222" s="154"/>
      <c r="G222" s="176"/>
      <c r="H222" s="13"/>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row>
    <row r="223" spans="1:35" s="14" customFormat="1" hidden="1" outlineLevel="1" x14ac:dyDescent="0.3">
      <c r="A223" s="13">
        <v>2</v>
      </c>
      <c r="B223" s="197"/>
      <c r="C223" s="198"/>
      <c r="D223" s="197"/>
      <c r="E223" s="198"/>
      <c r="F223" s="157"/>
      <c r="G223" s="178"/>
      <c r="H223" s="13"/>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row>
    <row r="224" spans="1:35" s="14" customFormat="1" ht="16.5" hidden="1" customHeight="1" outlineLevel="1" x14ac:dyDescent="0.3">
      <c r="A224" s="13">
        <v>3</v>
      </c>
      <c r="B224" s="197"/>
      <c r="C224" s="198"/>
      <c r="D224" s="197"/>
      <c r="E224" s="198"/>
      <c r="F224" s="158"/>
      <c r="G224" s="182"/>
      <c r="H224" s="13"/>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row>
    <row r="225" spans="1:35" s="14" customFormat="1" ht="16.5" hidden="1" customHeight="1" outlineLevel="1" x14ac:dyDescent="0.3">
      <c r="A225" s="13">
        <v>4</v>
      </c>
      <c r="B225" s="197"/>
      <c r="C225" s="198"/>
      <c r="D225" s="197"/>
      <c r="E225" s="198"/>
      <c r="F225" s="157"/>
      <c r="G225" s="183"/>
      <c r="H225" s="13"/>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row>
    <row r="226" spans="1:35" s="14" customFormat="1" hidden="1" outlineLevel="1" x14ac:dyDescent="0.3">
      <c r="A226" s="13">
        <v>5</v>
      </c>
      <c r="B226" s="197"/>
      <c r="C226" s="198"/>
      <c r="D226" s="197"/>
      <c r="E226" s="198"/>
      <c r="F226" s="146"/>
      <c r="G226" s="166"/>
      <c r="H226" s="13"/>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row>
    <row r="227" spans="1:35" s="14" customFormat="1" hidden="1" outlineLevel="1" x14ac:dyDescent="0.3">
      <c r="A227" s="13">
        <v>6</v>
      </c>
      <c r="B227" s="197"/>
      <c r="C227" s="198"/>
      <c r="D227" s="197"/>
      <c r="E227" s="198"/>
      <c r="F227" s="146"/>
      <c r="G227" s="166"/>
      <c r="H227" s="13"/>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row>
    <row r="228" spans="1:35" s="14" customFormat="1" hidden="1" outlineLevel="1" x14ac:dyDescent="0.3">
      <c r="A228" s="13">
        <v>7</v>
      </c>
      <c r="B228" s="197"/>
      <c r="C228" s="198"/>
      <c r="D228" s="197"/>
      <c r="E228" s="198"/>
      <c r="F228" s="146"/>
      <c r="G228" s="166"/>
      <c r="H228" s="13"/>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row>
    <row r="229" spans="1:35" s="14" customFormat="1" hidden="1" outlineLevel="1" x14ac:dyDescent="0.3">
      <c r="A229" s="13">
        <v>8</v>
      </c>
      <c r="B229" s="197"/>
      <c r="C229" s="198"/>
      <c r="D229" s="197"/>
      <c r="E229" s="198"/>
      <c r="F229" s="146"/>
      <c r="G229" s="166"/>
      <c r="H229" s="13"/>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row>
    <row r="230" spans="1:35" s="14" customFormat="1" hidden="1" outlineLevel="1" x14ac:dyDescent="0.3">
      <c r="A230" s="13">
        <v>9</v>
      </c>
      <c r="B230" s="197"/>
      <c r="C230" s="198"/>
      <c r="D230" s="197"/>
      <c r="E230" s="198"/>
      <c r="F230" s="146"/>
      <c r="G230" s="166"/>
      <c r="H230" s="13"/>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row>
    <row r="231" spans="1:35" s="14" customFormat="1" hidden="1" outlineLevel="1" x14ac:dyDescent="0.3">
      <c r="A231" s="13">
        <v>10</v>
      </c>
      <c r="B231" s="197"/>
      <c r="C231" s="198"/>
      <c r="D231" s="197"/>
      <c r="E231" s="198"/>
      <c r="F231" s="146"/>
      <c r="G231" s="166"/>
      <c r="H231" s="13"/>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row>
    <row r="232" spans="1:35" s="14" customFormat="1" hidden="1" outlineLevel="1" x14ac:dyDescent="0.3">
      <c r="A232" s="13">
        <v>11</v>
      </c>
      <c r="B232" s="197"/>
      <c r="C232" s="198"/>
      <c r="D232" s="197"/>
      <c r="E232" s="198"/>
      <c r="F232" s="146"/>
      <c r="G232" s="166"/>
      <c r="H232" s="13"/>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row>
    <row r="233" spans="1:35" s="14" customFormat="1" hidden="1" outlineLevel="1" x14ac:dyDescent="0.3">
      <c r="A233" s="13">
        <v>12</v>
      </c>
      <c r="B233" s="197"/>
      <c r="C233" s="198"/>
      <c r="D233" s="197"/>
      <c r="E233" s="198"/>
      <c r="F233" s="146"/>
      <c r="G233" s="166"/>
      <c r="H233" s="13"/>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row>
    <row r="234" spans="1:35" s="14" customFormat="1" hidden="1" outlineLevel="1" x14ac:dyDescent="0.3">
      <c r="A234" s="13">
        <v>13</v>
      </c>
      <c r="B234" s="197"/>
      <c r="C234" s="198"/>
      <c r="D234" s="197"/>
      <c r="E234" s="198"/>
      <c r="F234" s="146"/>
      <c r="G234" s="166"/>
      <c r="H234" s="13"/>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row>
    <row r="235" spans="1:35" s="14" customFormat="1" hidden="1" outlineLevel="1" x14ac:dyDescent="0.3">
      <c r="A235" s="13">
        <v>14</v>
      </c>
      <c r="B235" s="197"/>
      <c r="C235" s="198"/>
      <c r="D235" s="197"/>
      <c r="E235" s="198"/>
      <c r="F235" s="146"/>
      <c r="G235" s="166"/>
      <c r="H235" s="13"/>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row>
    <row r="236" spans="1:35" s="14" customFormat="1" hidden="1" outlineLevel="1" x14ac:dyDescent="0.3">
      <c r="A236" s="13">
        <v>15</v>
      </c>
      <c r="B236" s="197"/>
      <c r="C236" s="198"/>
      <c r="D236" s="197"/>
      <c r="E236" s="198"/>
      <c r="F236" s="146"/>
      <c r="G236" s="166"/>
      <c r="H236" s="13"/>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row>
    <row r="237" spans="1:35" s="14" customFormat="1" hidden="1" outlineLevel="1" x14ac:dyDescent="0.3">
      <c r="A237" s="13">
        <v>16</v>
      </c>
      <c r="B237" s="197"/>
      <c r="C237" s="198"/>
      <c r="D237" s="197"/>
      <c r="E237" s="198"/>
      <c r="F237" s="146"/>
      <c r="G237" s="166"/>
      <c r="H237" s="13"/>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row>
    <row r="238" spans="1:35" s="14" customFormat="1" hidden="1" outlineLevel="1" x14ac:dyDescent="0.3">
      <c r="A238" s="13">
        <v>17</v>
      </c>
      <c r="B238" s="197"/>
      <c r="C238" s="198"/>
      <c r="D238" s="197"/>
      <c r="E238" s="198"/>
      <c r="F238" s="146"/>
      <c r="G238" s="166"/>
      <c r="H238" s="13"/>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row>
    <row r="239" spans="1:35" s="14" customFormat="1" hidden="1" outlineLevel="1" x14ac:dyDescent="0.3">
      <c r="A239" s="13">
        <v>18</v>
      </c>
      <c r="B239" s="197"/>
      <c r="C239" s="198"/>
      <c r="D239" s="197"/>
      <c r="E239" s="198"/>
      <c r="F239" s="146"/>
      <c r="G239" s="166"/>
      <c r="H239" s="13"/>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row>
    <row r="240" spans="1:35" s="14" customFormat="1" hidden="1" outlineLevel="1" x14ac:dyDescent="0.3">
      <c r="A240" s="13">
        <v>19</v>
      </c>
      <c r="B240" s="197"/>
      <c r="C240" s="198"/>
      <c r="D240" s="197"/>
      <c r="E240" s="198"/>
      <c r="F240" s="146"/>
      <c r="G240" s="166"/>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row>
    <row r="241" spans="1:35" s="14" customFormat="1" ht="14.4" hidden="1" outlineLevel="1" thickBot="1" x14ac:dyDescent="0.35">
      <c r="A241" s="151">
        <v>20</v>
      </c>
      <c r="B241" s="199"/>
      <c r="C241" s="200"/>
      <c r="D241" s="199"/>
      <c r="E241" s="200"/>
      <c r="F241" s="156"/>
      <c r="G241" s="171"/>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row>
    <row r="242" spans="1:35" ht="25.8" collapsed="1" thickBot="1" x14ac:dyDescent="0.3">
      <c r="A242" s="6"/>
      <c r="B242" s="64"/>
      <c r="C242" s="64"/>
      <c r="D242" s="65"/>
      <c r="E242" s="66"/>
      <c r="F242" s="67" t="s">
        <v>216</v>
      </c>
      <c r="G242" s="22">
        <f>SUM(G222:G241)</f>
        <v>0</v>
      </c>
    </row>
    <row r="243" spans="1:35" ht="14.4" thickBot="1" x14ac:dyDescent="0.3">
      <c r="A243" s="6"/>
      <c r="B243" s="201" t="s">
        <v>194</v>
      </c>
      <c r="C243" s="201"/>
      <c r="D243" s="10"/>
      <c r="E243" s="11"/>
      <c r="F243" s="17"/>
      <c r="G243" s="10"/>
    </row>
    <row r="244" spans="1:35" ht="25.8" thickBot="1" x14ac:dyDescent="0.3">
      <c r="A244" s="6"/>
      <c r="B244" s="34"/>
      <c r="C244" s="34"/>
      <c r="D244" s="24"/>
      <c r="E244" s="25"/>
      <c r="F244" s="63" t="s">
        <v>188</v>
      </c>
      <c r="G244" s="28">
        <f>SUM(G35,G58,G81,G104,G127,G150,G173,G196,G242)</f>
        <v>0</v>
      </c>
    </row>
    <row r="245" spans="1:35" ht="14.4" thickBot="1" x14ac:dyDescent="0.3">
      <c r="A245" s="6"/>
      <c r="B245" s="128" t="s">
        <v>226</v>
      </c>
      <c r="C245" s="35"/>
      <c r="D245" s="6"/>
      <c r="E245" s="7"/>
      <c r="F245" s="8"/>
      <c r="G245" s="6"/>
    </row>
    <row r="246" spans="1:35" ht="14.4" thickBot="1" x14ac:dyDescent="0.3">
      <c r="A246" s="6"/>
      <c r="B246" s="209"/>
      <c r="C246" s="210"/>
      <c r="D246" s="210"/>
      <c r="E246" s="210"/>
      <c r="F246" s="210"/>
      <c r="G246" s="211"/>
    </row>
    <row r="247" spans="1:35" ht="14.4" thickBot="1" x14ac:dyDescent="0.3">
      <c r="A247" s="6"/>
      <c r="B247" s="222" t="s">
        <v>201</v>
      </c>
      <c r="C247" s="223"/>
      <c r="D247" s="223"/>
      <c r="E247" s="223"/>
      <c r="F247" s="223"/>
      <c r="G247" s="224"/>
    </row>
    <row r="248" spans="1:35" x14ac:dyDescent="0.25">
      <c r="A248" s="6"/>
      <c r="B248" s="213" t="s">
        <v>202</v>
      </c>
      <c r="C248" s="214"/>
      <c r="D248" s="214"/>
      <c r="E248" s="214"/>
      <c r="F248" s="214"/>
      <c r="G248" s="215"/>
    </row>
    <row r="249" spans="1:35" x14ac:dyDescent="0.25">
      <c r="A249" s="6"/>
      <c r="B249" s="216"/>
      <c r="C249" s="217"/>
      <c r="D249" s="217"/>
      <c r="E249" s="217"/>
      <c r="F249" s="217"/>
      <c r="G249" s="218"/>
    </row>
    <row r="250" spans="1:35" x14ac:dyDescent="0.25">
      <c r="A250" s="6"/>
      <c r="B250" s="216"/>
      <c r="C250" s="217"/>
      <c r="D250" s="217"/>
      <c r="E250" s="217"/>
      <c r="F250" s="217"/>
      <c r="G250" s="218"/>
    </row>
    <row r="251" spans="1:35" x14ac:dyDescent="0.25">
      <c r="A251" s="6"/>
      <c r="B251" s="216"/>
      <c r="C251" s="217"/>
      <c r="D251" s="217"/>
      <c r="E251" s="217"/>
      <c r="F251" s="217"/>
      <c r="G251" s="218"/>
    </row>
    <row r="252" spans="1:35" x14ac:dyDescent="0.25">
      <c r="A252" s="6"/>
      <c r="B252" s="216"/>
      <c r="C252" s="217"/>
      <c r="D252" s="217"/>
      <c r="E252" s="217"/>
      <c r="F252" s="217"/>
      <c r="G252" s="218"/>
    </row>
    <row r="253" spans="1:35" x14ac:dyDescent="0.25">
      <c r="A253" s="6"/>
      <c r="B253" s="216"/>
      <c r="C253" s="217"/>
      <c r="D253" s="217"/>
      <c r="E253" s="217"/>
      <c r="F253" s="217"/>
      <c r="G253" s="218"/>
    </row>
    <row r="254" spans="1:35" x14ac:dyDescent="0.25">
      <c r="A254" s="6"/>
      <c r="B254" s="216"/>
      <c r="C254" s="217"/>
      <c r="D254" s="217"/>
      <c r="E254" s="217"/>
      <c r="F254" s="217"/>
      <c r="G254" s="218"/>
    </row>
    <row r="255" spans="1:35" x14ac:dyDescent="0.25">
      <c r="A255" s="6"/>
      <c r="B255" s="216"/>
      <c r="C255" s="217"/>
      <c r="D255" s="217"/>
      <c r="E255" s="217"/>
      <c r="F255" s="217"/>
      <c r="G255" s="218"/>
    </row>
    <row r="256" spans="1:35" x14ac:dyDescent="0.25">
      <c r="A256" s="6"/>
      <c r="B256" s="216"/>
      <c r="C256" s="217"/>
      <c r="D256" s="217"/>
      <c r="E256" s="217"/>
      <c r="F256" s="217"/>
      <c r="G256" s="218"/>
    </row>
    <row r="257" spans="1:7" x14ac:dyDescent="0.25">
      <c r="A257" s="6"/>
      <c r="B257" s="216"/>
      <c r="C257" s="217"/>
      <c r="D257" s="217"/>
      <c r="E257" s="217"/>
      <c r="F257" s="217"/>
      <c r="G257" s="218"/>
    </row>
    <row r="258" spans="1:7" x14ac:dyDescent="0.25">
      <c r="A258" s="6"/>
      <c r="B258" s="216"/>
      <c r="C258" s="217"/>
      <c r="D258" s="217"/>
      <c r="E258" s="217"/>
      <c r="F258" s="217"/>
      <c r="G258" s="218"/>
    </row>
    <row r="259" spans="1:7" x14ac:dyDescent="0.25">
      <c r="A259" s="6"/>
      <c r="B259" s="216"/>
      <c r="C259" s="217"/>
      <c r="D259" s="217"/>
      <c r="E259" s="217"/>
      <c r="F259" s="217"/>
      <c r="G259" s="218"/>
    </row>
    <row r="260" spans="1:7" ht="14.4" thickBot="1" x14ac:dyDescent="0.3">
      <c r="A260" s="6"/>
      <c r="B260" s="219"/>
      <c r="C260" s="220"/>
      <c r="D260" s="220"/>
      <c r="E260" s="220"/>
      <c r="F260" s="220"/>
      <c r="G260" s="221"/>
    </row>
    <row r="261" spans="1:7" x14ac:dyDescent="0.25">
      <c r="A261" s="6"/>
      <c r="B261" s="29"/>
      <c r="C261" s="29"/>
      <c r="D261" s="30"/>
      <c r="E261" s="30"/>
      <c r="F261" s="8"/>
      <c r="G261" s="6"/>
    </row>
    <row r="262" spans="1:7" x14ac:dyDescent="0.25">
      <c r="A262" s="6"/>
      <c r="B262" s="29"/>
      <c r="C262" s="29"/>
      <c r="D262" s="30"/>
      <c r="E262" s="30"/>
      <c r="F262" s="8"/>
      <c r="G262" s="6"/>
    </row>
    <row r="263" spans="1:7" x14ac:dyDescent="0.25">
      <c r="B263" s="44"/>
      <c r="C263" s="44"/>
      <c r="D263" s="45"/>
      <c r="E263" s="45"/>
    </row>
    <row r="264" spans="1:7" x14ac:dyDescent="0.25">
      <c r="B264" s="44"/>
      <c r="C264" s="44"/>
      <c r="D264" s="45"/>
      <c r="E264" s="45"/>
    </row>
    <row r="265" spans="1:7" x14ac:dyDescent="0.25">
      <c r="B265" s="44"/>
      <c r="C265" s="44"/>
      <c r="D265" s="45"/>
      <c r="E265" s="45"/>
    </row>
  </sheetData>
  <sheetProtection algorithmName="SHA-512" hashValue="4PPPDaMPdydG+xk6Cfo2J7anLbGFUSTaz97ezQH5zYW+84FAMCcF6wxQJ6selBRmFvffzdA3ld89a5WWlXz2VA==" saltValue="j9qUMpSsqjYP2+yJLNl2iA==" spinCount="100000" sheet="1" formatRows="0" deleteRows="0" selectLockedCells="1"/>
  <protectedRanges>
    <protectedRange sqref="B15:B34" name="Range1"/>
    <protectedRange sqref="F15:G34" name="Range2"/>
    <protectedRange sqref="D222:D256 B257:D1174 B1:D219 B220:C256 D220" name="Range3"/>
    <protectedRange sqref="G8" name="Range4"/>
    <protectedRange sqref="B38:B57" name="Range5"/>
    <protectedRange sqref="F38:G57" name="Range6"/>
    <protectedRange sqref="B61:B80" name="Range7"/>
    <protectedRange sqref="F61:G80" name="Range8"/>
    <protectedRange sqref="B84:B103" name="Range9"/>
    <protectedRange sqref="F61:G80" name="Range10"/>
    <protectedRange sqref="B84:B103" name="Range11"/>
    <protectedRange sqref="L50" name="Range12"/>
    <protectedRange sqref="F61:G80" name="Range13"/>
  </protectedRanges>
  <dataConsolidate/>
  <mergeCells count="69">
    <mergeCell ref="B197:C197"/>
    <mergeCell ref="B246:G246"/>
    <mergeCell ref="F2:G6"/>
    <mergeCell ref="B248:G260"/>
    <mergeCell ref="B247:G247"/>
    <mergeCell ref="B220:C220"/>
    <mergeCell ref="B7:C7"/>
    <mergeCell ref="B6:C6"/>
    <mergeCell ref="B128:C128"/>
    <mergeCell ref="B151:C151"/>
    <mergeCell ref="B59:C59"/>
    <mergeCell ref="B82:C82"/>
    <mergeCell ref="B105:C105"/>
    <mergeCell ref="B13:C13"/>
    <mergeCell ref="B36:C36"/>
    <mergeCell ref="B174:C174"/>
    <mergeCell ref="B1:C1"/>
    <mergeCell ref="B2:C2"/>
    <mergeCell ref="B3:C3"/>
    <mergeCell ref="B4:C4"/>
    <mergeCell ref="B5:C5"/>
    <mergeCell ref="B11:C11"/>
    <mergeCell ref="B10:C10"/>
    <mergeCell ref="B9:C9"/>
    <mergeCell ref="B8:C8"/>
    <mergeCell ref="B241:C241"/>
    <mergeCell ref="B232:C232"/>
    <mergeCell ref="B233:C233"/>
    <mergeCell ref="B234:C234"/>
    <mergeCell ref="B235:C235"/>
    <mergeCell ref="B236:C236"/>
    <mergeCell ref="B221:C221"/>
    <mergeCell ref="B237:C237"/>
    <mergeCell ref="B238:C238"/>
    <mergeCell ref="B239:C239"/>
    <mergeCell ref="B240:C240"/>
    <mergeCell ref="B227:C227"/>
    <mergeCell ref="B228:C228"/>
    <mergeCell ref="B229:C229"/>
    <mergeCell ref="B230:C230"/>
    <mergeCell ref="B231:C231"/>
    <mergeCell ref="B222:C222"/>
    <mergeCell ref="B223:C223"/>
    <mergeCell ref="B224:C224"/>
    <mergeCell ref="B225:C225"/>
    <mergeCell ref="B226:C226"/>
    <mergeCell ref="D239:E239"/>
    <mergeCell ref="D240:E240"/>
    <mergeCell ref="D241:E241"/>
    <mergeCell ref="B243:C243"/>
    <mergeCell ref="D222:E222"/>
    <mergeCell ref="D223:E223"/>
    <mergeCell ref="D224:E224"/>
    <mergeCell ref="D225:E225"/>
    <mergeCell ref="D226:E226"/>
    <mergeCell ref="D227:E227"/>
    <mergeCell ref="D228:E228"/>
    <mergeCell ref="D229:E229"/>
    <mergeCell ref="D230:E230"/>
    <mergeCell ref="D231:E231"/>
    <mergeCell ref="D232:E232"/>
    <mergeCell ref="D233:E233"/>
    <mergeCell ref="D221:E221"/>
    <mergeCell ref="F7:G7"/>
    <mergeCell ref="D237:E237"/>
    <mergeCell ref="D238:E238"/>
    <mergeCell ref="D234:E234"/>
    <mergeCell ref="D235:E235"/>
    <mergeCell ref="D236:E236"/>
  </mergeCells>
  <dataValidations count="1">
    <dataValidation type="list" allowBlank="1" showInputMessage="1" showErrorMessage="1" sqref="C36" xr:uid="{E2220FEE-9C6B-4E10-A81D-ED5AF5CB39A7}">
      <formula1>#REF!</formula1>
    </dataValidation>
  </dataValidations>
  <pageMargins left="0.7" right="0.7" top="0.75" bottom="0.75" header="0.3" footer="0.3"/>
  <pageSetup scale="59" fitToHeight="0" orientation="landscape"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2D21509E-EA98-4933-AF63-588470FBD6F4}">
          <x14:formula1>
            <xm:f>MQS_CWMP!$C$5:$C$39</xm:f>
          </x14:formula1>
          <xm:sqref>B15:B34</xm:sqref>
        </x14:dataValidation>
        <x14:dataValidation type="list" allowBlank="1" showInputMessage="1" showErrorMessage="1" xr:uid="{40DF1F6D-7C09-44C4-85F3-B7559EE89927}">
          <x14:formula1>
            <xm:f>MQS_CWMP!#REF!</xm:f>
          </x14:formula1>
          <xm:sqref>B107:B126 B153:B172 B84:B103 B61:B80 B38:B57 B176:B195 B130:B149 B199:B218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0270-52F8-4AF0-B1AC-4A177CA39FB9}">
  <sheetPr>
    <pageSetUpPr fitToPage="1"/>
  </sheetPr>
  <dimension ref="A1:AI239"/>
  <sheetViews>
    <sheetView zoomScale="87" zoomScaleNormal="87" workbookViewId="0">
      <pane ySplit="11" topLeftCell="A12" activePane="bottomLeft" state="frozen"/>
      <selection pane="bottomLeft" activeCell="B222" sqref="B222:G234"/>
    </sheetView>
  </sheetViews>
  <sheetFormatPr defaultColWidth="9.109375" defaultRowHeight="13.8" outlineLevelRow="2" x14ac:dyDescent="0.25"/>
  <cols>
    <col min="1" max="1" width="4.109375" style="5" customWidth="1"/>
    <col min="2" max="2" width="17.6640625" style="37" customWidth="1"/>
    <col min="3" max="3" width="18.33203125" style="37" customWidth="1"/>
    <col min="4" max="4" width="37.88671875" style="5" customWidth="1"/>
    <col min="5" max="5" width="14.109375" style="113" customWidth="1"/>
    <col min="6" max="6" width="38" style="104" customWidth="1"/>
    <col min="7" max="7" width="14.109375" style="104" customWidth="1"/>
    <col min="8" max="34" width="9.109375" style="26"/>
    <col min="35" max="16384" width="9.109375" style="5"/>
  </cols>
  <sheetData>
    <row r="1" spans="1:34" ht="16.5" customHeight="1" x14ac:dyDescent="0.25">
      <c r="A1" s="6"/>
      <c r="B1" s="229" t="s">
        <v>164</v>
      </c>
      <c r="C1" s="230"/>
      <c r="D1" s="20"/>
      <c r="F1" s="85"/>
      <c r="G1" s="78"/>
      <c r="H1" s="109"/>
    </row>
    <row r="2" spans="1:34" x14ac:dyDescent="0.25">
      <c r="A2" s="6"/>
      <c r="B2" s="231" t="s">
        <v>165</v>
      </c>
      <c r="C2" s="232"/>
      <c r="D2" s="31"/>
      <c r="E2" s="212"/>
      <c r="F2" s="212"/>
      <c r="G2" s="78"/>
      <c r="H2" s="109"/>
    </row>
    <row r="3" spans="1:34" x14ac:dyDescent="0.25">
      <c r="A3" s="6"/>
      <c r="B3" s="231" t="s">
        <v>166</v>
      </c>
      <c r="C3" s="232"/>
      <c r="D3" s="31"/>
      <c r="E3" s="212"/>
      <c r="F3" s="212"/>
      <c r="G3" s="78"/>
      <c r="H3" s="109"/>
    </row>
    <row r="4" spans="1:34" x14ac:dyDescent="0.25">
      <c r="A4" s="6"/>
      <c r="B4" s="231" t="s">
        <v>167</v>
      </c>
      <c r="C4" s="232"/>
      <c r="D4" s="31"/>
      <c r="E4" s="212"/>
      <c r="F4" s="212"/>
      <c r="G4" s="78"/>
      <c r="H4" s="109"/>
    </row>
    <row r="5" spans="1:34" x14ac:dyDescent="0.25">
      <c r="A5" s="6"/>
      <c r="B5" s="231" t="s">
        <v>168</v>
      </c>
      <c r="C5" s="232"/>
      <c r="D5" s="31"/>
      <c r="E5" s="212"/>
      <c r="F5" s="212"/>
      <c r="G5" s="78"/>
      <c r="H5" s="109"/>
    </row>
    <row r="6" spans="1:34" x14ac:dyDescent="0.25">
      <c r="A6" s="6"/>
      <c r="B6" s="231" t="s">
        <v>169</v>
      </c>
      <c r="C6" s="232"/>
      <c r="D6" s="31"/>
      <c r="E6" s="212"/>
      <c r="F6" s="212"/>
      <c r="G6" s="78"/>
      <c r="H6" s="109"/>
    </row>
    <row r="7" spans="1:34" ht="16.5" customHeight="1" x14ac:dyDescent="0.25">
      <c r="A7" s="6"/>
      <c r="B7" s="231" t="s">
        <v>170</v>
      </c>
      <c r="C7" s="232"/>
      <c r="D7" s="31"/>
      <c r="E7" s="196"/>
      <c r="F7" s="196"/>
      <c r="G7" s="78"/>
      <c r="H7" s="109"/>
    </row>
    <row r="8" spans="1:34" x14ac:dyDescent="0.25">
      <c r="A8" s="6"/>
      <c r="B8" s="231" t="s">
        <v>171</v>
      </c>
      <c r="C8" s="232"/>
      <c r="D8" s="31"/>
      <c r="E8" s="69"/>
      <c r="F8" s="71"/>
      <c r="G8" s="78"/>
      <c r="H8" s="109"/>
    </row>
    <row r="9" spans="1:34" ht="16.5" customHeight="1" x14ac:dyDescent="0.25">
      <c r="A9" s="6"/>
      <c r="B9" s="231" t="s">
        <v>174</v>
      </c>
      <c r="C9" s="232"/>
      <c r="D9" s="31"/>
      <c r="E9" s="114"/>
      <c r="F9" s="73"/>
      <c r="G9" s="78"/>
      <c r="H9" s="109"/>
    </row>
    <row r="10" spans="1:34" ht="16.5" customHeight="1" x14ac:dyDescent="0.25">
      <c r="A10" s="6"/>
      <c r="B10" s="231" t="s">
        <v>172</v>
      </c>
      <c r="C10" s="232"/>
      <c r="D10" s="31"/>
      <c r="E10" s="115"/>
      <c r="F10" s="75"/>
      <c r="G10" s="78"/>
      <c r="H10" s="109"/>
    </row>
    <row r="11" spans="1:34" ht="17.25" customHeight="1" thickBot="1" x14ac:dyDescent="0.3">
      <c r="A11" s="6"/>
      <c r="B11" s="227" t="s">
        <v>173</v>
      </c>
      <c r="C11" s="228"/>
      <c r="D11" s="21"/>
      <c r="E11" s="116"/>
      <c r="F11" s="77"/>
      <c r="G11" s="77"/>
      <c r="H11" s="109"/>
    </row>
    <row r="12" spans="1:34" x14ac:dyDescent="0.25">
      <c r="A12" s="6"/>
      <c r="B12" s="32"/>
      <c r="C12" s="32"/>
      <c r="D12" s="9"/>
      <c r="E12" s="117"/>
      <c r="F12" s="86"/>
      <c r="G12" s="78"/>
      <c r="H12" s="109"/>
    </row>
    <row r="13" spans="1:34" ht="15.6" thickBot="1" x14ac:dyDescent="0.3">
      <c r="A13" s="38"/>
      <c r="B13" s="226" t="s">
        <v>193</v>
      </c>
      <c r="C13" s="226"/>
      <c r="D13" s="39"/>
      <c r="E13" s="118"/>
      <c r="F13" s="87"/>
      <c r="G13" s="110"/>
      <c r="H13" s="109"/>
    </row>
    <row r="14" spans="1:34" outlineLevel="1" x14ac:dyDescent="0.25">
      <c r="A14" s="38"/>
      <c r="B14" s="40" t="s">
        <v>73</v>
      </c>
      <c r="C14" s="40" t="s">
        <v>72</v>
      </c>
      <c r="D14" s="41" t="s">
        <v>23</v>
      </c>
      <c r="E14" s="88" t="s">
        <v>223</v>
      </c>
      <c r="F14" s="88" t="s">
        <v>175</v>
      </c>
      <c r="G14" s="88" t="s">
        <v>224</v>
      </c>
      <c r="H14" s="109"/>
    </row>
    <row r="15" spans="1:34" s="14" customFormat="1" outlineLevel="1" x14ac:dyDescent="0.3">
      <c r="A15" s="42">
        <v>1</v>
      </c>
      <c r="B15" s="81">
        <f>'SOW Report and Bid Form'!B15</f>
        <v>0</v>
      </c>
      <c r="C15" s="47" t="e">
        <f>VLOOKUP(B15,MQS_CWMP!C5:F128,2,FALSE)</f>
        <v>#N/A</v>
      </c>
      <c r="D15" s="48" t="e">
        <f>VLOOKUP(B15,MQS_CWMP!C5:F128,3,FALSE)</f>
        <v>#N/A</v>
      </c>
      <c r="E15" s="119"/>
      <c r="F15" s="89"/>
      <c r="G15" s="89"/>
      <c r="H15" s="72"/>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row>
    <row r="16" spans="1:34" outlineLevel="1" x14ac:dyDescent="0.25">
      <c r="A16" s="38">
        <v>2</v>
      </c>
      <c r="B16" s="81">
        <f>'SOW Report and Bid Form'!B16</f>
        <v>0</v>
      </c>
      <c r="C16" s="47" t="e">
        <f>VLOOKUP(B16,MQS_CWMP!C5:F128,2,FALSE)</f>
        <v>#N/A</v>
      </c>
      <c r="D16" s="48" t="e">
        <f>VLOOKUP(B16,MQS_CWMP!C5:F128,3,FALSE)</f>
        <v>#N/A</v>
      </c>
      <c r="E16" s="119"/>
      <c r="F16" s="90"/>
      <c r="G16" s="90"/>
      <c r="H16" s="109"/>
    </row>
    <row r="17" spans="1:8" outlineLevel="1" x14ac:dyDescent="0.25">
      <c r="A17" s="38">
        <v>3</v>
      </c>
      <c r="B17" s="81">
        <f>'SOW Report and Bid Form'!B17</f>
        <v>0</v>
      </c>
      <c r="C17" s="47" t="e">
        <f>VLOOKUP(B17,MQS_CWMP!C5:F128,2,FALSE)</f>
        <v>#N/A</v>
      </c>
      <c r="D17" s="48" t="e">
        <f>VLOOKUP(B17,MQS_CWMP!C5:F128,3,FALSE)</f>
        <v>#N/A</v>
      </c>
      <c r="E17" s="119"/>
      <c r="F17" s="90"/>
      <c r="G17" s="90"/>
      <c r="H17" s="109"/>
    </row>
    <row r="18" spans="1:8" outlineLevel="1" x14ac:dyDescent="0.25">
      <c r="A18" s="38">
        <v>4</v>
      </c>
      <c r="B18" s="81">
        <f>'SOW Report and Bid Form'!B18</f>
        <v>0</v>
      </c>
      <c r="C18" s="47" t="e">
        <f>VLOOKUP(B18,MQS_CWMP!C5:F128,2,FALSE)</f>
        <v>#N/A</v>
      </c>
      <c r="D18" s="48" t="e">
        <f>VLOOKUP(B18,MQS_CWMP!C5:F128,3,FALSE)</f>
        <v>#N/A</v>
      </c>
      <c r="E18" s="119"/>
      <c r="F18" s="90"/>
      <c r="G18" s="90"/>
      <c r="H18" s="109"/>
    </row>
    <row r="19" spans="1:8" outlineLevel="1" x14ac:dyDescent="0.25">
      <c r="A19" s="38">
        <v>5</v>
      </c>
      <c r="B19" s="81">
        <f>'SOW Report and Bid Form'!B19</f>
        <v>0</v>
      </c>
      <c r="C19" s="47" t="e">
        <f>VLOOKUP(B19,MQS_CWMP!C5:F128,2,FALSE)</f>
        <v>#N/A</v>
      </c>
      <c r="D19" s="48" t="e">
        <f>VLOOKUP(B19,MQS_CWMP!C5:F128,3,FALSE)</f>
        <v>#N/A</v>
      </c>
      <c r="E19" s="119"/>
      <c r="F19" s="90"/>
      <c r="G19" s="90"/>
      <c r="H19" s="109"/>
    </row>
    <row r="20" spans="1:8" outlineLevel="1" x14ac:dyDescent="0.25">
      <c r="A20" s="38">
        <v>6</v>
      </c>
      <c r="B20" s="81">
        <f>'SOW Report and Bid Form'!B20</f>
        <v>0</v>
      </c>
      <c r="C20" s="47" t="e">
        <f>VLOOKUP(B20,MQS_CWMP!C5:F128,2,FALSE)</f>
        <v>#N/A</v>
      </c>
      <c r="D20" s="48" t="e">
        <f>VLOOKUP(B20,MQS_CWMP!C5:F128,3,FALSE)</f>
        <v>#N/A</v>
      </c>
      <c r="E20" s="119"/>
      <c r="F20" s="90"/>
      <c r="G20" s="90"/>
      <c r="H20" s="109"/>
    </row>
    <row r="21" spans="1:8" ht="14.4" outlineLevel="1" x14ac:dyDescent="0.25">
      <c r="A21" s="38">
        <v>7</v>
      </c>
      <c r="B21" s="81">
        <f>'SOW Report and Bid Form'!B21</f>
        <v>0</v>
      </c>
      <c r="C21" s="47" t="e">
        <f>VLOOKUP(B21,MQS_CWMP!C5:F128,2,FALSE)</f>
        <v>#N/A</v>
      </c>
      <c r="D21" s="190" t="e">
        <f>VLOOKUP(B21,MQS_CWMP!C5:G39,3,FALSE)</f>
        <v>#N/A</v>
      </c>
      <c r="E21" s="119"/>
      <c r="F21" s="90"/>
      <c r="G21" s="90"/>
      <c r="H21" s="109"/>
    </row>
    <row r="22" spans="1:8" outlineLevel="1" x14ac:dyDescent="0.25">
      <c r="A22" s="38">
        <v>8</v>
      </c>
      <c r="B22" s="81">
        <f>'SOW Report and Bid Form'!B22</f>
        <v>0</v>
      </c>
      <c r="C22" s="47" t="e">
        <f>VLOOKUP(B22,MQS_CWMP!C5:F128,2,FALSE)</f>
        <v>#N/A</v>
      </c>
      <c r="D22" s="48" t="e">
        <f>VLOOKUP(B22,MQS_CWMP!C5:F128,3,FALSE)</f>
        <v>#N/A</v>
      </c>
      <c r="E22" s="119"/>
      <c r="F22" s="90"/>
      <c r="G22" s="90"/>
      <c r="H22" s="109"/>
    </row>
    <row r="23" spans="1:8" outlineLevel="1" x14ac:dyDescent="0.25">
      <c r="A23" s="38">
        <v>9</v>
      </c>
      <c r="B23" s="81">
        <f>'SOW Report and Bid Form'!B23</f>
        <v>0</v>
      </c>
      <c r="C23" s="47" t="e">
        <f>VLOOKUP(B23,MQS_CWMP!C5:F128,2,FALSE)</f>
        <v>#N/A</v>
      </c>
      <c r="D23" s="48" t="e">
        <f>VLOOKUP(B23,MQS_CWMP!C5:F128,3,FALSE)</f>
        <v>#N/A</v>
      </c>
      <c r="E23" s="119"/>
      <c r="F23" s="90"/>
      <c r="G23" s="90"/>
      <c r="H23" s="109"/>
    </row>
    <row r="24" spans="1:8" outlineLevel="1" x14ac:dyDescent="0.25">
      <c r="A24" s="38">
        <v>10</v>
      </c>
      <c r="B24" s="81">
        <f>'SOW Report and Bid Form'!B24</f>
        <v>0</v>
      </c>
      <c r="C24" s="47" t="e">
        <f>VLOOKUP(B24,MQS_CWMP!C5:F128,2,FALSE)</f>
        <v>#N/A</v>
      </c>
      <c r="D24" s="48" t="e">
        <f>VLOOKUP(B24,MQS_CWMP!C5:F128,3,FALSE)</f>
        <v>#N/A</v>
      </c>
      <c r="E24" s="119"/>
      <c r="F24" s="90"/>
      <c r="G24" s="90"/>
      <c r="H24" s="109"/>
    </row>
    <row r="25" spans="1:8" outlineLevel="1" x14ac:dyDescent="0.25">
      <c r="A25" s="38">
        <v>11</v>
      </c>
      <c r="B25" s="81">
        <f>'SOW Report and Bid Form'!B25</f>
        <v>0</v>
      </c>
      <c r="C25" s="47" t="e">
        <f>VLOOKUP(B25,MQS_CWMP!C5:F128,2,FALSE)</f>
        <v>#N/A</v>
      </c>
      <c r="D25" s="48" t="e">
        <f>VLOOKUP(B25,MQS_CWMP!C5:F128,3,FALSE)</f>
        <v>#N/A</v>
      </c>
      <c r="E25" s="119"/>
      <c r="F25" s="90"/>
      <c r="G25" s="90"/>
      <c r="H25" s="109"/>
    </row>
    <row r="26" spans="1:8" outlineLevel="1" x14ac:dyDescent="0.25">
      <c r="A26" s="38">
        <v>12</v>
      </c>
      <c r="B26" s="81">
        <f>'SOW Report and Bid Form'!B26</f>
        <v>0</v>
      </c>
      <c r="C26" s="47" t="e">
        <f>VLOOKUP(B26,MQS_CWMP!C5:F128,2,FALSE)</f>
        <v>#N/A</v>
      </c>
      <c r="D26" s="48" t="e">
        <f>VLOOKUP(B26,MQS_CWMP!C5:F128,3,FALSE)</f>
        <v>#N/A</v>
      </c>
      <c r="E26" s="119"/>
      <c r="F26" s="90"/>
      <c r="G26" s="90"/>
      <c r="H26" s="109"/>
    </row>
    <row r="27" spans="1:8" outlineLevel="1" x14ac:dyDescent="0.25">
      <c r="A27" s="38">
        <v>13</v>
      </c>
      <c r="B27" s="81">
        <f>'SOW Report and Bid Form'!B27</f>
        <v>0</v>
      </c>
      <c r="C27" s="47" t="e">
        <f>VLOOKUP(B27,MQS_CWMP!C5:F128,2,FALSE)</f>
        <v>#N/A</v>
      </c>
      <c r="D27" s="48" t="e">
        <f>VLOOKUP(B27,MQS_CWMP!C5:F128,3,FALSE)</f>
        <v>#N/A</v>
      </c>
      <c r="E27" s="119"/>
      <c r="F27" s="90"/>
      <c r="G27" s="90"/>
      <c r="H27" s="109"/>
    </row>
    <row r="28" spans="1:8" outlineLevel="1" x14ac:dyDescent="0.25">
      <c r="A28" s="38">
        <v>14</v>
      </c>
      <c r="B28" s="81">
        <f>'SOW Report and Bid Form'!B28</f>
        <v>0</v>
      </c>
      <c r="C28" s="47" t="e">
        <f>VLOOKUP(B28,MQS_CWMP!C5:F128,2,FALSE)</f>
        <v>#N/A</v>
      </c>
      <c r="D28" s="48" t="e">
        <f>VLOOKUP(B28,MQS_CWMP!C5:F128,3,FALSE)</f>
        <v>#N/A</v>
      </c>
      <c r="E28" s="119"/>
      <c r="F28" s="90"/>
      <c r="G28" s="90"/>
      <c r="H28" s="109"/>
    </row>
    <row r="29" spans="1:8" outlineLevel="1" x14ac:dyDescent="0.25">
      <c r="A29" s="38">
        <v>15</v>
      </c>
      <c r="B29" s="81">
        <f>'SOW Report and Bid Form'!B29</f>
        <v>0</v>
      </c>
      <c r="C29" s="47" t="e">
        <f>VLOOKUP(B29,MQS_CWMP!C5:F128,2,FALSE)</f>
        <v>#N/A</v>
      </c>
      <c r="D29" s="48" t="e">
        <f>VLOOKUP(B29,MQS_CWMP!C5:F128,3,FALSE)</f>
        <v>#N/A</v>
      </c>
      <c r="E29" s="119"/>
      <c r="F29" s="90"/>
      <c r="G29" s="90"/>
      <c r="H29" s="109"/>
    </row>
    <row r="30" spans="1:8" outlineLevel="1" x14ac:dyDescent="0.25">
      <c r="A30" s="38">
        <v>16</v>
      </c>
      <c r="B30" s="81">
        <f>'SOW Report and Bid Form'!B30</f>
        <v>0</v>
      </c>
      <c r="C30" s="47" t="e">
        <f>VLOOKUP(B30,MQS_CWMP!C5:F128,2,FALSE)</f>
        <v>#N/A</v>
      </c>
      <c r="D30" s="48" t="e">
        <f>VLOOKUP(B30,MQS_CWMP!C5:F128,3,FALSE)</f>
        <v>#N/A</v>
      </c>
      <c r="E30" s="119"/>
      <c r="F30" s="90"/>
      <c r="G30" s="90"/>
      <c r="H30" s="109"/>
    </row>
    <row r="31" spans="1:8" outlineLevel="1" x14ac:dyDescent="0.25">
      <c r="A31" s="38">
        <v>17</v>
      </c>
      <c r="B31" s="81">
        <f>'SOW Report and Bid Form'!B31</f>
        <v>0</v>
      </c>
      <c r="C31" s="47" t="e">
        <f>VLOOKUP(B31,MQS_CWMP!C5:F128,2,FALSE)</f>
        <v>#N/A</v>
      </c>
      <c r="D31" s="48" t="e">
        <f>VLOOKUP(B31,MQS_CWMP!C5:F128,3,FALSE)</f>
        <v>#N/A</v>
      </c>
      <c r="E31" s="119"/>
      <c r="F31" s="90"/>
      <c r="G31" s="90"/>
      <c r="H31" s="109"/>
    </row>
    <row r="32" spans="1:8" outlineLevel="1" x14ac:dyDescent="0.25">
      <c r="A32" s="38">
        <v>18</v>
      </c>
      <c r="B32" s="81">
        <f>'SOW Report and Bid Form'!B32</f>
        <v>0</v>
      </c>
      <c r="C32" s="47" t="e">
        <f>VLOOKUP(B32,MQS_CWMP!C5:F128,2,FALSE)</f>
        <v>#N/A</v>
      </c>
      <c r="D32" s="48" t="e">
        <f>VLOOKUP(B32,MQS_CWMP!C5:F128,3,FALSE)</f>
        <v>#N/A</v>
      </c>
      <c r="E32" s="119"/>
      <c r="F32" s="90"/>
      <c r="G32" s="90"/>
      <c r="H32" s="109"/>
    </row>
    <row r="33" spans="1:8" outlineLevel="1" x14ac:dyDescent="0.25">
      <c r="A33" s="38">
        <v>19</v>
      </c>
      <c r="B33" s="81">
        <f>'SOW Report and Bid Form'!B33</f>
        <v>0</v>
      </c>
      <c r="C33" s="47" t="e">
        <f>VLOOKUP(B33,MQS_CWMP!C5:F128,2,FALSE)</f>
        <v>#N/A</v>
      </c>
      <c r="D33" s="48" t="e">
        <f>VLOOKUP(B33,MQS_CWMP!C5:F128,3,FALSE)</f>
        <v>#N/A</v>
      </c>
      <c r="E33" s="119"/>
      <c r="F33" s="90"/>
      <c r="G33" s="90"/>
      <c r="H33" s="109"/>
    </row>
    <row r="34" spans="1:8" ht="14.4" outlineLevel="1" thickBot="1" x14ac:dyDescent="0.3">
      <c r="A34" s="39">
        <v>20</v>
      </c>
      <c r="B34" s="108">
        <f>'SOW Report and Bid Form'!B34</f>
        <v>0</v>
      </c>
      <c r="C34" s="59" t="e">
        <f>VLOOKUP(B34,MQS_CWMP!C5:F128,2,FALSE)</f>
        <v>#N/A</v>
      </c>
      <c r="D34" s="60" t="e">
        <f>VLOOKUP(B34,MQS_CWMP!C5:F128,3,FALSE)</f>
        <v>#N/A</v>
      </c>
      <c r="E34" s="120"/>
      <c r="F34" s="91"/>
      <c r="G34" s="91"/>
      <c r="H34" s="109"/>
    </row>
    <row r="35" spans="1:8" ht="14.4" thickBot="1" x14ac:dyDescent="0.3">
      <c r="A35" s="38"/>
      <c r="B35" s="106"/>
      <c r="C35" s="106"/>
      <c r="D35" s="107"/>
      <c r="E35" s="121"/>
      <c r="F35" s="92"/>
      <c r="G35" s="92"/>
      <c r="H35" s="109"/>
    </row>
    <row r="36" spans="1:8" ht="15.6" thickBot="1" x14ac:dyDescent="0.3">
      <c r="A36" s="38"/>
      <c r="B36" s="226" t="s">
        <v>182</v>
      </c>
      <c r="C36" s="226"/>
      <c r="D36" s="43"/>
      <c r="E36" s="122"/>
      <c r="F36" s="93"/>
      <c r="G36" s="98"/>
      <c r="H36" s="109"/>
    </row>
    <row r="37" spans="1:8" hidden="1" outlineLevel="1" x14ac:dyDescent="0.25">
      <c r="A37" s="6"/>
      <c r="B37" s="36" t="s">
        <v>73</v>
      </c>
      <c r="C37" s="36" t="s">
        <v>72</v>
      </c>
      <c r="D37" s="16" t="s">
        <v>23</v>
      </c>
      <c r="E37" s="88" t="s">
        <v>223</v>
      </c>
      <c r="F37" s="94" t="s">
        <v>175</v>
      </c>
      <c r="G37" s="88" t="s">
        <v>224</v>
      </c>
      <c r="H37" s="109"/>
    </row>
    <row r="38" spans="1:8" ht="14.4" hidden="1" outlineLevel="1" x14ac:dyDescent="0.3">
      <c r="A38" s="6">
        <v>1</v>
      </c>
      <c r="B38" s="82">
        <f>'SOW Report and Bid Form'!B38</f>
        <v>0</v>
      </c>
      <c r="C38" s="50" t="e">
        <f>VLOOKUP(B38,MQS_CWMP!C5:F128,2,FALSE)</f>
        <v>#N/A</v>
      </c>
      <c r="D38" s="50" t="e">
        <f>VLOOKUP(B38,MQS_CWMP!C5:F128,3,FALSE)</f>
        <v>#N/A</v>
      </c>
      <c r="E38" s="119"/>
      <c r="F38" s="95"/>
      <c r="G38" s="89"/>
      <c r="H38" s="109"/>
    </row>
    <row r="39" spans="1:8" ht="14.4" hidden="1" outlineLevel="1" x14ac:dyDescent="0.3">
      <c r="A39" s="6">
        <v>2</v>
      </c>
      <c r="B39" s="82">
        <f>'SOW Report and Bid Form'!B39</f>
        <v>0</v>
      </c>
      <c r="C39" s="50" t="e">
        <f>VLOOKUP(B39,MQS_CWMP!C5:F128,2,FALSE)</f>
        <v>#N/A</v>
      </c>
      <c r="D39" s="50" t="e">
        <f>VLOOKUP(B39,MQS_CWMP!C5:F128,3,FALSE)</f>
        <v>#N/A</v>
      </c>
      <c r="E39" s="119"/>
      <c r="F39" s="95"/>
      <c r="G39" s="90"/>
      <c r="H39" s="109"/>
    </row>
    <row r="40" spans="1:8" ht="14.4" hidden="1" outlineLevel="1" x14ac:dyDescent="0.3">
      <c r="A40" s="6">
        <v>3</v>
      </c>
      <c r="B40" s="82">
        <f>'SOW Report and Bid Form'!B40</f>
        <v>0</v>
      </c>
      <c r="C40" s="50" t="e">
        <f>VLOOKUP(B40,MQS_CWMP!C5:F128,2,FALSE)</f>
        <v>#N/A</v>
      </c>
      <c r="D40" s="50" t="e">
        <f>VLOOKUP(B40,MQS_CWMP!C5:F128,3,FALSE)</f>
        <v>#N/A</v>
      </c>
      <c r="E40" s="119"/>
      <c r="F40" s="95"/>
      <c r="G40" s="90"/>
      <c r="H40" s="109"/>
    </row>
    <row r="41" spans="1:8" ht="14.4" hidden="1" outlineLevel="1" x14ac:dyDescent="0.3">
      <c r="A41" s="6">
        <v>4</v>
      </c>
      <c r="B41" s="82">
        <f>'SOW Report and Bid Form'!B41</f>
        <v>0</v>
      </c>
      <c r="C41" s="50" t="e">
        <f>VLOOKUP(B41,MQS_CWMP!C5:F128,2,FALSE)</f>
        <v>#N/A</v>
      </c>
      <c r="D41" s="50" t="e">
        <f>VLOOKUP(B41,MQS_CWMP!C5:F128,3,FALSE)</f>
        <v>#N/A</v>
      </c>
      <c r="E41" s="119"/>
      <c r="F41" s="95"/>
      <c r="G41" s="90"/>
      <c r="H41" s="109"/>
    </row>
    <row r="42" spans="1:8" ht="14.4" hidden="1" outlineLevel="1" x14ac:dyDescent="0.3">
      <c r="A42" s="6">
        <v>5</v>
      </c>
      <c r="B42" s="82">
        <f>'SOW Report and Bid Form'!B42</f>
        <v>0</v>
      </c>
      <c r="C42" s="50" t="e">
        <f>VLOOKUP(B42,MQS_CWMP!C5:F128,2,FALSE)</f>
        <v>#N/A</v>
      </c>
      <c r="D42" s="50" t="e">
        <f>VLOOKUP(B42,MQS_CWMP!C5:F128,3,FALSE)</f>
        <v>#N/A</v>
      </c>
      <c r="E42" s="119"/>
      <c r="F42" s="95"/>
      <c r="G42" s="90"/>
      <c r="H42" s="109"/>
    </row>
    <row r="43" spans="1:8" ht="14.4" hidden="1" outlineLevel="1" x14ac:dyDescent="0.3">
      <c r="A43" s="6">
        <v>6</v>
      </c>
      <c r="B43" s="82">
        <f>'SOW Report and Bid Form'!B43</f>
        <v>0</v>
      </c>
      <c r="C43" s="50" t="e">
        <f>VLOOKUP(B43,MQS_CWMP!C5:F128,2,FALSE)</f>
        <v>#N/A</v>
      </c>
      <c r="D43" s="50" t="e">
        <f>VLOOKUP(B43,MQS_CWMP!C5:F128,3,FALSE)</f>
        <v>#N/A</v>
      </c>
      <c r="E43" s="119"/>
      <c r="F43" s="95"/>
      <c r="G43" s="90"/>
      <c r="H43" s="109"/>
    </row>
    <row r="44" spans="1:8" ht="14.4" hidden="1" outlineLevel="1" x14ac:dyDescent="0.3">
      <c r="A44" s="6">
        <v>7</v>
      </c>
      <c r="B44" s="82">
        <f>'SOW Report and Bid Form'!B44</f>
        <v>0</v>
      </c>
      <c r="C44" s="50" t="e">
        <f>VLOOKUP(B44,MQS_CWMP!C5:F128,2,FALSE)</f>
        <v>#N/A</v>
      </c>
      <c r="D44" s="50" t="e">
        <f>VLOOKUP(B44,MQS_CWMP!C5:F128,3,FALSE)</f>
        <v>#N/A</v>
      </c>
      <c r="E44" s="119"/>
      <c r="F44" s="95"/>
      <c r="G44" s="90"/>
      <c r="H44" s="109"/>
    </row>
    <row r="45" spans="1:8" ht="14.4" hidden="1" outlineLevel="1" x14ac:dyDescent="0.3">
      <c r="A45" s="6">
        <v>8</v>
      </c>
      <c r="B45" s="82">
        <f>'SOW Report and Bid Form'!B45</f>
        <v>0</v>
      </c>
      <c r="C45" s="50" t="e">
        <f>VLOOKUP(B45,MQS_CWMP!C5:F128,2,FALSE)</f>
        <v>#N/A</v>
      </c>
      <c r="D45" s="50" t="e">
        <f>VLOOKUP(B45,MQS_CWMP!C5:F128,3,FALSE)</f>
        <v>#N/A</v>
      </c>
      <c r="E45" s="119"/>
      <c r="F45" s="95"/>
      <c r="G45" s="90"/>
      <c r="H45" s="109"/>
    </row>
    <row r="46" spans="1:8" ht="14.4" hidden="1" outlineLevel="1" x14ac:dyDescent="0.3">
      <c r="A46" s="6">
        <v>9</v>
      </c>
      <c r="B46" s="82">
        <f>'SOW Report and Bid Form'!B46</f>
        <v>0</v>
      </c>
      <c r="C46" s="50" t="e">
        <f>VLOOKUP(B46,MQS_CWMP!C5:F128,2,FALSE)</f>
        <v>#N/A</v>
      </c>
      <c r="D46" s="50" t="e">
        <f>VLOOKUP(B46,MQS_CWMP!C5:F128,3,FALSE)</f>
        <v>#N/A</v>
      </c>
      <c r="E46" s="119"/>
      <c r="F46" s="95"/>
      <c r="G46" s="90"/>
      <c r="H46" s="109"/>
    </row>
    <row r="47" spans="1:8" ht="14.4" hidden="1" outlineLevel="1" x14ac:dyDescent="0.3">
      <c r="A47" s="6">
        <v>10</v>
      </c>
      <c r="B47" s="82">
        <f>'SOW Report and Bid Form'!B47</f>
        <v>0</v>
      </c>
      <c r="C47" s="50" t="e">
        <f>VLOOKUP(B47,MQS_CWMP!C5:F128,2,FALSE)</f>
        <v>#N/A</v>
      </c>
      <c r="D47" s="50" t="e">
        <f>VLOOKUP(B47,MQS_CWMP!C5:F128,3,FALSE)</f>
        <v>#N/A</v>
      </c>
      <c r="E47" s="119"/>
      <c r="F47" s="95"/>
      <c r="G47" s="90"/>
      <c r="H47" s="109"/>
    </row>
    <row r="48" spans="1:8" ht="14.4" hidden="1" outlineLevel="1" x14ac:dyDescent="0.3">
      <c r="A48" s="6">
        <v>11</v>
      </c>
      <c r="B48" s="82">
        <f>'SOW Report and Bid Form'!B48</f>
        <v>0</v>
      </c>
      <c r="C48" s="50" t="e">
        <f>VLOOKUP(B48,MQS_CWMP!C5:F128,2,FALSE)</f>
        <v>#N/A</v>
      </c>
      <c r="D48" s="50" t="e">
        <f>VLOOKUP(B48,MQS_CWMP!C5:F128,3,FALSE)</f>
        <v>#N/A</v>
      </c>
      <c r="E48" s="119"/>
      <c r="F48" s="95"/>
      <c r="G48" s="90"/>
      <c r="H48" s="109"/>
    </row>
    <row r="49" spans="1:8" ht="14.4" hidden="1" outlineLevel="1" x14ac:dyDescent="0.3">
      <c r="A49" s="6">
        <v>12</v>
      </c>
      <c r="B49" s="82">
        <f>'SOW Report and Bid Form'!B49</f>
        <v>0</v>
      </c>
      <c r="C49" s="50" t="e">
        <f>VLOOKUP(B49,MQS_CWMP!C5:F128,2,FALSE)</f>
        <v>#N/A</v>
      </c>
      <c r="D49" s="50" t="e">
        <f>VLOOKUP(B49,MQS_CWMP!C5:F128,3,FALSE)</f>
        <v>#N/A</v>
      </c>
      <c r="E49" s="119"/>
      <c r="F49" s="95"/>
      <c r="G49" s="90"/>
      <c r="H49" s="109"/>
    </row>
    <row r="50" spans="1:8" ht="14.4" hidden="1" outlineLevel="1" x14ac:dyDescent="0.3">
      <c r="A50" s="6">
        <v>13</v>
      </c>
      <c r="B50" s="82">
        <f>'SOW Report and Bid Form'!B50</f>
        <v>0</v>
      </c>
      <c r="C50" s="50" t="e">
        <f>VLOOKUP(B50,MQS_CWMP!C5:F128,2,FALSE)</f>
        <v>#N/A</v>
      </c>
      <c r="D50" s="50" t="e">
        <f>VLOOKUP(B50,MQS_CWMP!C5:F128,3,FALSE)</f>
        <v>#N/A</v>
      </c>
      <c r="E50" s="119"/>
      <c r="F50" s="95"/>
      <c r="G50" s="90"/>
      <c r="H50" s="109"/>
    </row>
    <row r="51" spans="1:8" ht="14.4" hidden="1" outlineLevel="1" x14ac:dyDescent="0.3">
      <c r="A51" s="6">
        <v>14</v>
      </c>
      <c r="B51" s="82">
        <f>'SOW Report and Bid Form'!B51</f>
        <v>0</v>
      </c>
      <c r="C51" s="50" t="e">
        <f>VLOOKUP(B51,MQS_CWMP!C5:F128,2,FALSE)</f>
        <v>#N/A</v>
      </c>
      <c r="D51" s="50" t="e">
        <f>VLOOKUP(B51,MQS_CWMP!C5:F128,3,FALSE)</f>
        <v>#N/A</v>
      </c>
      <c r="E51" s="119"/>
      <c r="F51" s="95"/>
      <c r="G51" s="90"/>
      <c r="H51" s="109"/>
    </row>
    <row r="52" spans="1:8" ht="14.4" hidden="1" outlineLevel="1" x14ac:dyDescent="0.3">
      <c r="A52" s="6">
        <v>15</v>
      </c>
      <c r="B52" s="82">
        <f>'SOW Report and Bid Form'!B52</f>
        <v>0</v>
      </c>
      <c r="C52" s="50" t="e">
        <f>VLOOKUP(B52,MQS_CWMP!C5:F128,2,FALSE)</f>
        <v>#N/A</v>
      </c>
      <c r="D52" s="50" t="e">
        <f>VLOOKUP(B52,MQS_CWMP!C5:F128,3,FALSE)</f>
        <v>#N/A</v>
      </c>
      <c r="E52" s="119"/>
      <c r="F52" s="95"/>
      <c r="G52" s="90"/>
      <c r="H52" s="109"/>
    </row>
    <row r="53" spans="1:8" ht="14.4" hidden="1" outlineLevel="1" x14ac:dyDescent="0.3">
      <c r="A53" s="6">
        <v>16</v>
      </c>
      <c r="B53" s="82">
        <f>'SOW Report and Bid Form'!B53</f>
        <v>0</v>
      </c>
      <c r="C53" s="50" t="e">
        <f>VLOOKUP(B53,MQS_CWMP!C5:F128,2,FALSE)</f>
        <v>#N/A</v>
      </c>
      <c r="D53" s="50" t="e">
        <f>VLOOKUP(B53,MQS_CWMP!C5:F128,3,FALSE)</f>
        <v>#N/A</v>
      </c>
      <c r="E53" s="119"/>
      <c r="F53" s="95"/>
      <c r="G53" s="90"/>
      <c r="H53" s="109"/>
    </row>
    <row r="54" spans="1:8" ht="14.4" hidden="1" outlineLevel="1" x14ac:dyDescent="0.3">
      <c r="A54" s="6">
        <v>17</v>
      </c>
      <c r="B54" s="82">
        <f>'SOW Report and Bid Form'!B54</f>
        <v>0</v>
      </c>
      <c r="C54" s="50" t="e">
        <f>VLOOKUP(B54,MQS_CWMP!C5:F128,2,FALSE)</f>
        <v>#N/A</v>
      </c>
      <c r="D54" s="50" t="e">
        <f>VLOOKUP(B54,MQS_CWMP!C5:F128,3,FALSE)</f>
        <v>#N/A</v>
      </c>
      <c r="E54" s="119"/>
      <c r="F54" s="95"/>
      <c r="G54" s="90"/>
      <c r="H54" s="109"/>
    </row>
    <row r="55" spans="1:8" ht="14.4" hidden="1" outlineLevel="1" x14ac:dyDescent="0.3">
      <c r="A55" s="6">
        <v>18</v>
      </c>
      <c r="B55" s="82">
        <f>'SOW Report and Bid Form'!B55</f>
        <v>0</v>
      </c>
      <c r="C55" s="50" t="e">
        <f>VLOOKUP(B55,MQS_CWMP!C5:F128,2,FALSE)</f>
        <v>#N/A</v>
      </c>
      <c r="D55" s="50" t="e">
        <f>VLOOKUP(B55,MQS_CWMP!C5:F128,3,FALSE)</f>
        <v>#N/A</v>
      </c>
      <c r="E55" s="119"/>
      <c r="F55" s="95"/>
      <c r="G55" s="90"/>
      <c r="H55" s="109"/>
    </row>
    <row r="56" spans="1:8" ht="14.4" hidden="1" outlineLevel="1" x14ac:dyDescent="0.3">
      <c r="A56" s="6">
        <v>19</v>
      </c>
      <c r="B56" s="82">
        <f>'SOW Report and Bid Form'!B56</f>
        <v>0</v>
      </c>
      <c r="C56" s="50" t="e">
        <f>VLOOKUP(B56,MQS_CWMP!C5:F128,2,FALSE)</f>
        <v>#N/A</v>
      </c>
      <c r="D56" s="50" t="e">
        <f>VLOOKUP(B56,MQS_CWMP!C5:F128,3,FALSE)</f>
        <v>#N/A</v>
      </c>
      <c r="E56" s="119"/>
      <c r="F56" s="95"/>
      <c r="G56" s="90"/>
      <c r="H56" s="109"/>
    </row>
    <row r="57" spans="1:8" ht="15" hidden="1" outlineLevel="1" thickBot="1" x14ac:dyDescent="0.35">
      <c r="A57" s="10">
        <v>20</v>
      </c>
      <c r="B57" s="84">
        <f>'SOW Report and Bid Form'!B57</f>
        <v>0</v>
      </c>
      <c r="C57" s="51" t="e">
        <f>VLOOKUP(B57,MQS_CWMP!C5:F128,2,FALSE)</f>
        <v>#N/A</v>
      </c>
      <c r="D57" s="52" t="e">
        <f>VLOOKUP(B57,MQS_CWMP!C5:F128,3,FALSE)</f>
        <v>#N/A</v>
      </c>
      <c r="E57" s="120"/>
      <c r="F57" s="96"/>
      <c r="G57" s="91"/>
      <c r="H57" s="109"/>
    </row>
    <row r="58" spans="1:8" ht="14.4" collapsed="1" thickBot="1" x14ac:dyDescent="0.3">
      <c r="A58" s="6"/>
      <c r="B58" s="34"/>
      <c r="C58" s="34"/>
      <c r="D58" s="62"/>
      <c r="E58" s="123"/>
      <c r="F58" s="97"/>
      <c r="G58" s="92"/>
      <c r="H58" s="109"/>
    </row>
    <row r="59" spans="1:8" ht="15.6" thickBot="1" x14ac:dyDescent="0.3">
      <c r="A59" s="6"/>
      <c r="B59" s="208" t="s">
        <v>183</v>
      </c>
      <c r="C59" s="208"/>
      <c r="D59" s="15"/>
      <c r="E59" s="124"/>
      <c r="F59" s="98"/>
      <c r="G59" s="98"/>
      <c r="H59" s="109"/>
    </row>
    <row r="60" spans="1:8" hidden="1" outlineLevel="1" x14ac:dyDescent="0.25">
      <c r="A60" s="6"/>
      <c r="B60" s="33" t="s">
        <v>73</v>
      </c>
      <c r="C60" s="33" t="s">
        <v>72</v>
      </c>
      <c r="D60" s="12" t="s">
        <v>23</v>
      </c>
      <c r="E60" s="88" t="s">
        <v>223</v>
      </c>
      <c r="F60" s="94" t="s">
        <v>175</v>
      </c>
      <c r="G60" s="88" t="s">
        <v>224</v>
      </c>
      <c r="H60" s="109"/>
    </row>
    <row r="61" spans="1:8" ht="14.4" hidden="1" outlineLevel="1" x14ac:dyDescent="0.3">
      <c r="A61" s="6">
        <v>1</v>
      </c>
      <c r="B61" s="83">
        <f>'SOW Report and Bid Form'!B61</f>
        <v>0</v>
      </c>
      <c r="C61" s="54" t="e">
        <f>VLOOKUP(B61,MQS_CWMP!C5:F128,2,FALSE)</f>
        <v>#N/A</v>
      </c>
      <c r="D61" s="54" t="e">
        <f>VLOOKUP(B61,MQS_CWMP!C5:F128,3,FALSE)</f>
        <v>#N/A</v>
      </c>
      <c r="E61" s="119"/>
      <c r="F61" s="99"/>
      <c r="G61" s="89"/>
      <c r="H61" s="109"/>
    </row>
    <row r="62" spans="1:8" ht="14.4" hidden="1" outlineLevel="1" x14ac:dyDescent="0.3">
      <c r="A62" s="6">
        <v>2</v>
      </c>
      <c r="B62" s="83">
        <f>'SOW Report and Bid Form'!B62</f>
        <v>0</v>
      </c>
      <c r="C62" s="50" t="e">
        <f>VLOOKUP(B62,MQS_CWMP!C5:F128,2,FALSE)</f>
        <v>#N/A</v>
      </c>
      <c r="D62" s="50" t="e">
        <f>VLOOKUP(B62,MQS_CWMP!C5:F128,3,FALSE)</f>
        <v>#N/A</v>
      </c>
      <c r="E62" s="119"/>
      <c r="F62" s="100"/>
      <c r="G62" s="90"/>
      <c r="H62" s="109"/>
    </row>
    <row r="63" spans="1:8" ht="14.4" hidden="1" outlineLevel="1" x14ac:dyDescent="0.3">
      <c r="A63" s="6">
        <v>3</v>
      </c>
      <c r="B63" s="83">
        <f>'SOW Report and Bid Form'!B63</f>
        <v>0</v>
      </c>
      <c r="C63" s="55" t="e">
        <f>VLOOKUP(B63,MQS_CWMP!C5:F128,2,FALSE)</f>
        <v>#N/A</v>
      </c>
      <c r="D63" s="55" t="e">
        <f>VLOOKUP(B63,MQS_CWMP!C5:F128,3,FALSE)</f>
        <v>#N/A</v>
      </c>
      <c r="E63" s="119"/>
      <c r="F63" s="101"/>
      <c r="G63" s="90"/>
      <c r="H63" s="109"/>
    </row>
    <row r="64" spans="1:8" ht="14.4" hidden="1" outlineLevel="1" x14ac:dyDescent="0.3">
      <c r="A64" s="6">
        <v>4</v>
      </c>
      <c r="B64" s="83">
        <f>'SOW Report and Bid Form'!B64</f>
        <v>0</v>
      </c>
      <c r="C64" s="50" t="e">
        <f>VLOOKUP(B64,MQS_CWMP!C5:F128,2,FALSE)</f>
        <v>#N/A</v>
      </c>
      <c r="D64" s="50" t="e">
        <f>VLOOKUP(B64,MQS_CWMP!C5:F128,3,FALSE)</f>
        <v>#N/A</v>
      </c>
      <c r="E64" s="119"/>
      <c r="F64" s="102"/>
      <c r="G64" s="90"/>
      <c r="H64" s="109"/>
    </row>
    <row r="65" spans="1:8" ht="14.4" hidden="1" outlineLevel="1" x14ac:dyDescent="0.3">
      <c r="A65" s="6">
        <v>5</v>
      </c>
      <c r="B65" s="83">
        <f>'SOW Report and Bid Form'!B65</f>
        <v>0</v>
      </c>
      <c r="C65" s="56" t="e">
        <f>VLOOKUP(B65,MQS_CWMP!C5:F128,2,FALSE)</f>
        <v>#N/A</v>
      </c>
      <c r="D65" s="50" t="e">
        <f>VLOOKUP(B65,MQS_CWMP!C5:F128,3,FALSE)</f>
        <v>#N/A</v>
      </c>
      <c r="E65" s="119"/>
      <c r="F65" s="95"/>
      <c r="G65" s="90"/>
      <c r="H65" s="109"/>
    </row>
    <row r="66" spans="1:8" ht="14.4" hidden="1" outlineLevel="1" x14ac:dyDescent="0.3">
      <c r="A66" s="6">
        <v>6</v>
      </c>
      <c r="B66" s="83">
        <f>'SOW Report and Bid Form'!B66</f>
        <v>0</v>
      </c>
      <c r="C66" s="50" t="e">
        <f>VLOOKUP(B66,MQS_CWMP!C5:F128,2,FALSE)</f>
        <v>#N/A</v>
      </c>
      <c r="D66" s="50" t="e">
        <f>VLOOKUP(B66,MQS_CWMP!C5:F128,3,FALSE)</f>
        <v>#N/A</v>
      </c>
      <c r="E66" s="119"/>
      <c r="F66" s="95"/>
      <c r="G66" s="90"/>
      <c r="H66" s="109"/>
    </row>
    <row r="67" spans="1:8" ht="14.4" hidden="1" outlineLevel="1" x14ac:dyDescent="0.3">
      <c r="A67" s="6">
        <v>7</v>
      </c>
      <c r="B67" s="83">
        <f>'SOW Report and Bid Form'!B67</f>
        <v>0</v>
      </c>
      <c r="C67" s="50" t="e">
        <f>VLOOKUP(B67,MQS_CWMP!C5:F128,2,FALSE)</f>
        <v>#N/A</v>
      </c>
      <c r="D67" s="56" t="e">
        <f>VLOOKUP(B67,MQS_CWMP!C5:F128,3,FALSE)</f>
        <v>#N/A</v>
      </c>
      <c r="E67" s="119"/>
      <c r="F67" s="95"/>
      <c r="G67" s="90"/>
      <c r="H67" s="109"/>
    </row>
    <row r="68" spans="1:8" ht="14.4" hidden="1" outlineLevel="1" x14ac:dyDescent="0.3">
      <c r="A68" s="6">
        <v>8</v>
      </c>
      <c r="B68" s="83">
        <f>'SOW Report and Bid Form'!B68</f>
        <v>0</v>
      </c>
      <c r="C68" s="50" t="e">
        <f>VLOOKUP(B68,MQS_CWMP!C5:F128,2,FALSE)</f>
        <v>#N/A</v>
      </c>
      <c r="D68" s="50" t="e">
        <f>VLOOKUP(B68,MQS_CWMP!C5:F128,3,FALSE)</f>
        <v>#N/A</v>
      </c>
      <c r="E68" s="119"/>
      <c r="F68" s="95"/>
      <c r="G68" s="90"/>
      <c r="H68" s="109"/>
    </row>
    <row r="69" spans="1:8" ht="14.4" hidden="1" outlineLevel="1" x14ac:dyDescent="0.3">
      <c r="A69" s="6">
        <v>9</v>
      </c>
      <c r="B69" s="83">
        <f>'SOW Report and Bid Form'!B69</f>
        <v>0</v>
      </c>
      <c r="C69" s="56" t="e">
        <f>VLOOKUP(B69,MQS_CWMP!C5:F128,2,FALSE)</f>
        <v>#N/A</v>
      </c>
      <c r="D69" s="54" t="e">
        <f>VLOOKUP(B69,MQS_CWMP!C5:F128,3,FALSE)</f>
        <v>#N/A</v>
      </c>
      <c r="E69" s="119"/>
      <c r="F69" s="95"/>
      <c r="G69" s="90"/>
      <c r="H69" s="109"/>
    </row>
    <row r="70" spans="1:8" ht="14.4" hidden="1" outlineLevel="1" x14ac:dyDescent="0.3">
      <c r="A70" s="6">
        <v>10</v>
      </c>
      <c r="B70" s="83">
        <f>'SOW Report and Bid Form'!B70</f>
        <v>0</v>
      </c>
      <c r="C70" s="50" t="e">
        <f>VLOOKUP(B70,MQS_CWMP!C5:F128,2,FALSE)</f>
        <v>#N/A</v>
      </c>
      <c r="D70" s="50" t="e">
        <f>VLOOKUP(B70,MQS_CWMP!C5:F128,3,FALSE)</f>
        <v>#N/A</v>
      </c>
      <c r="E70" s="119"/>
      <c r="F70" s="95"/>
      <c r="G70" s="90"/>
      <c r="H70" s="109"/>
    </row>
    <row r="71" spans="1:8" ht="14.4" hidden="1" outlineLevel="1" x14ac:dyDescent="0.3">
      <c r="A71" s="6">
        <v>11</v>
      </c>
      <c r="B71" s="83">
        <f>'SOW Report and Bid Form'!B71</f>
        <v>0</v>
      </c>
      <c r="C71" s="56" t="e">
        <f>VLOOKUP(B71,MQS_CWMP!C5:F128,2,FALSE)</f>
        <v>#N/A</v>
      </c>
      <c r="D71" s="50" t="e">
        <f>VLOOKUP(B71,MQS_CWMP!C5:F128,3,FALSE)</f>
        <v>#N/A</v>
      </c>
      <c r="E71" s="119"/>
      <c r="F71" s="95"/>
      <c r="G71" s="90"/>
      <c r="H71" s="109"/>
    </row>
    <row r="72" spans="1:8" ht="14.4" hidden="1" outlineLevel="1" x14ac:dyDescent="0.3">
      <c r="A72" s="6">
        <v>12</v>
      </c>
      <c r="B72" s="83">
        <f>'SOW Report and Bid Form'!B72</f>
        <v>0</v>
      </c>
      <c r="C72" s="50" t="e">
        <f>VLOOKUP(B72,MQS_CWMP!C5:F128,2,FALSE)</f>
        <v>#N/A</v>
      </c>
      <c r="D72" s="50" t="e">
        <f>VLOOKUP(B72,MQS_CWMP!C5:F128,3,FALSE)</f>
        <v>#N/A</v>
      </c>
      <c r="E72" s="119"/>
      <c r="F72" s="95"/>
      <c r="G72" s="90"/>
      <c r="H72" s="109"/>
    </row>
    <row r="73" spans="1:8" ht="14.4" hidden="1" outlineLevel="1" x14ac:dyDescent="0.3">
      <c r="A73" s="6">
        <v>13</v>
      </c>
      <c r="B73" s="83">
        <f>'SOW Report and Bid Form'!B73</f>
        <v>0</v>
      </c>
      <c r="C73" s="50" t="e">
        <f>VLOOKUP(B73,MQS_CWMP!C5:F128,2,FALSE)</f>
        <v>#N/A</v>
      </c>
      <c r="D73" s="50" t="e">
        <f>VLOOKUP(B73,MQS_CWMP!C5:F128,3,FALSE)</f>
        <v>#N/A</v>
      </c>
      <c r="E73" s="119"/>
      <c r="F73" s="95"/>
      <c r="G73" s="90"/>
      <c r="H73" s="109"/>
    </row>
    <row r="74" spans="1:8" ht="14.4" hidden="1" outlineLevel="1" x14ac:dyDescent="0.3">
      <c r="A74" s="6">
        <v>14</v>
      </c>
      <c r="B74" s="83">
        <f>'SOW Report and Bid Form'!B74</f>
        <v>0</v>
      </c>
      <c r="C74" s="50" t="e">
        <f>VLOOKUP(B74,MQS_CWMP!C5:F128,2,FALSE)</f>
        <v>#N/A</v>
      </c>
      <c r="D74" s="50" t="e">
        <f>VLOOKUP(B74,MQS_CWMP!C5:F128,3,FALSE)</f>
        <v>#N/A</v>
      </c>
      <c r="E74" s="119"/>
      <c r="F74" s="95"/>
      <c r="G74" s="90"/>
      <c r="H74" s="109"/>
    </row>
    <row r="75" spans="1:8" ht="14.4" hidden="1" outlineLevel="1" x14ac:dyDescent="0.3">
      <c r="A75" s="6">
        <v>15</v>
      </c>
      <c r="B75" s="83">
        <f>'SOW Report and Bid Form'!B75</f>
        <v>0</v>
      </c>
      <c r="C75" s="50" t="e">
        <f>VLOOKUP(B75,MQS_CWMP!C5:F128,2,FALSE)</f>
        <v>#N/A</v>
      </c>
      <c r="D75" s="50" t="e">
        <f>VLOOKUP(B75,MQS_CWMP!C5:F128,3,FALSE)</f>
        <v>#N/A</v>
      </c>
      <c r="E75" s="119"/>
      <c r="F75" s="95"/>
      <c r="G75" s="90"/>
      <c r="H75" s="109"/>
    </row>
    <row r="76" spans="1:8" ht="14.4" hidden="1" outlineLevel="1" x14ac:dyDescent="0.3">
      <c r="A76" s="6">
        <v>16</v>
      </c>
      <c r="B76" s="83">
        <f>'SOW Report and Bid Form'!B76</f>
        <v>0</v>
      </c>
      <c r="C76" s="50" t="e">
        <f>VLOOKUP(B76,MQS_CWMP!C5:F128,2,FALSE)</f>
        <v>#N/A</v>
      </c>
      <c r="D76" s="50" t="e">
        <f>VLOOKUP(B76,MQS_CWMP!C5:F128,3,FALSE)</f>
        <v>#N/A</v>
      </c>
      <c r="E76" s="119"/>
      <c r="F76" s="95"/>
      <c r="G76" s="90"/>
      <c r="H76" s="109"/>
    </row>
    <row r="77" spans="1:8" ht="14.4" hidden="1" outlineLevel="1" x14ac:dyDescent="0.3">
      <c r="A77" s="6">
        <v>17</v>
      </c>
      <c r="B77" s="83">
        <f>'SOW Report and Bid Form'!B77</f>
        <v>0</v>
      </c>
      <c r="C77" s="50" t="e">
        <f>VLOOKUP(B77,MQS_CWMP!C5:F128,2,FALSE)</f>
        <v>#N/A</v>
      </c>
      <c r="D77" s="50" t="e">
        <f>VLOOKUP(B77,MQS_CWMP!C5:F128,3,FALSE)</f>
        <v>#N/A</v>
      </c>
      <c r="E77" s="119"/>
      <c r="F77" s="95"/>
      <c r="G77" s="90"/>
      <c r="H77" s="109"/>
    </row>
    <row r="78" spans="1:8" ht="14.4" hidden="1" outlineLevel="1" x14ac:dyDescent="0.3">
      <c r="A78" s="6">
        <v>18</v>
      </c>
      <c r="B78" s="83">
        <f>'SOW Report and Bid Form'!B78</f>
        <v>0</v>
      </c>
      <c r="C78" s="56" t="e">
        <f>VLOOKUP(B78,MQS_CWMP!C5:F128,2,FALSE)</f>
        <v>#N/A</v>
      </c>
      <c r="D78" s="50" t="e">
        <f>VLOOKUP(B78,MQS_CWMP!C5:F128,3,FALSE)</f>
        <v>#N/A</v>
      </c>
      <c r="E78" s="119"/>
      <c r="F78" s="95"/>
      <c r="G78" s="90"/>
      <c r="H78" s="109"/>
    </row>
    <row r="79" spans="1:8" ht="14.4" hidden="1" outlineLevel="1" x14ac:dyDescent="0.3">
      <c r="A79" s="6">
        <v>19</v>
      </c>
      <c r="B79" s="83">
        <f>'SOW Report and Bid Form'!B79</f>
        <v>0</v>
      </c>
      <c r="C79" s="50" t="e">
        <f>VLOOKUP(B79,MQS_CWMP!C5:F128,2,FALSE)</f>
        <v>#N/A</v>
      </c>
      <c r="D79" s="50" t="e">
        <f>VLOOKUP(B79,MQS_CWMP!C5:F128,3,FALSE)</f>
        <v>#N/A</v>
      </c>
      <c r="E79" s="119"/>
      <c r="F79" s="95"/>
      <c r="G79" s="90"/>
      <c r="H79" s="109"/>
    </row>
    <row r="80" spans="1:8" ht="15" hidden="1" outlineLevel="1" thickBot="1" x14ac:dyDescent="0.35">
      <c r="A80" s="10">
        <v>20</v>
      </c>
      <c r="B80" s="83">
        <f>'SOW Report and Bid Form'!B80</f>
        <v>0</v>
      </c>
      <c r="C80" s="53" t="e">
        <f>VLOOKUP(B80,MQS_CWMP!C5:F128,2,FALSE)</f>
        <v>#N/A</v>
      </c>
      <c r="D80" s="53" t="e">
        <f>VLOOKUP(B80,MQS_CWMP!C5:F128,3,FALSE)</f>
        <v>#N/A</v>
      </c>
      <c r="E80" s="120"/>
      <c r="F80" s="103"/>
      <c r="G80" s="91"/>
      <c r="H80" s="109"/>
    </row>
    <row r="81" spans="1:8" ht="14.4" collapsed="1" thickBot="1" x14ac:dyDescent="0.3">
      <c r="A81" s="6"/>
      <c r="B81" s="34"/>
      <c r="C81" s="34"/>
      <c r="D81" s="62"/>
      <c r="E81" s="123"/>
      <c r="F81" s="97"/>
      <c r="G81" s="92"/>
      <c r="H81" s="109"/>
    </row>
    <row r="82" spans="1:8" ht="15.6" thickBot="1" x14ac:dyDescent="0.3">
      <c r="A82" s="6"/>
      <c r="B82" s="208" t="s">
        <v>184</v>
      </c>
      <c r="C82" s="208"/>
      <c r="D82" s="15"/>
      <c r="E82" s="124"/>
      <c r="F82" s="98"/>
      <c r="G82" s="98"/>
      <c r="H82" s="109"/>
    </row>
    <row r="83" spans="1:8" hidden="1" outlineLevel="1" x14ac:dyDescent="0.25">
      <c r="A83" s="6"/>
      <c r="B83" s="33" t="s">
        <v>73</v>
      </c>
      <c r="C83" s="33" t="s">
        <v>72</v>
      </c>
      <c r="D83" s="12" t="s">
        <v>23</v>
      </c>
      <c r="E83" s="88" t="s">
        <v>223</v>
      </c>
      <c r="F83" s="94" t="s">
        <v>175</v>
      </c>
      <c r="G83" s="88" t="s">
        <v>224</v>
      </c>
      <c r="H83" s="109"/>
    </row>
    <row r="84" spans="1:8" ht="14.4" hidden="1" outlineLevel="1" x14ac:dyDescent="0.3">
      <c r="A84" s="6">
        <v>1</v>
      </c>
      <c r="B84" s="83">
        <f>'SOW Report and Bid Form'!B84</f>
        <v>0</v>
      </c>
      <c r="C84" s="54" t="e">
        <f>VLOOKUP(B84,MQS_CWMP!C5:F128,2,FALSE)</f>
        <v>#N/A</v>
      </c>
      <c r="D84" s="54" t="e">
        <f>VLOOKUP(B84,MQS_CWMP!C5:F128,3,FALSE)</f>
        <v>#N/A</v>
      </c>
      <c r="E84" s="119"/>
      <c r="F84" s="99"/>
      <c r="G84" s="89"/>
      <c r="H84" s="109"/>
    </row>
    <row r="85" spans="1:8" ht="14.4" hidden="1" outlineLevel="1" x14ac:dyDescent="0.3">
      <c r="A85" s="6">
        <v>2</v>
      </c>
      <c r="B85" s="83">
        <f>'SOW Report and Bid Form'!B85</f>
        <v>0</v>
      </c>
      <c r="C85" s="50" t="e">
        <f>VLOOKUP(B85,MQS_CWMP!C5:F128,2,FALSE)</f>
        <v>#N/A</v>
      </c>
      <c r="D85" s="50" t="e">
        <f>VLOOKUP(B85,MQS_CWMP!C5:F128,3,FALSE)</f>
        <v>#N/A</v>
      </c>
      <c r="E85" s="119"/>
      <c r="F85" s="100"/>
      <c r="G85" s="90"/>
      <c r="H85" s="109"/>
    </row>
    <row r="86" spans="1:8" ht="14.4" hidden="1" outlineLevel="1" x14ac:dyDescent="0.3">
      <c r="A86" s="6">
        <v>3</v>
      </c>
      <c r="B86" s="83">
        <f>'SOW Report and Bid Form'!B86</f>
        <v>0</v>
      </c>
      <c r="C86" s="50" t="e">
        <f>VLOOKUP(B86,MQS_CWMP!C5:F128,2,FALSE)</f>
        <v>#N/A</v>
      </c>
      <c r="D86" s="50" t="e">
        <f>VLOOKUP(B86,MQS_CWMP!C5:F128,3,FALSE)</f>
        <v>#N/A</v>
      </c>
      <c r="E86" s="119"/>
      <c r="F86" s="101"/>
      <c r="G86" s="90"/>
      <c r="H86" s="109"/>
    </row>
    <row r="87" spans="1:8" ht="14.4" hidden="1" outlineLevel="1" x14ac:dyDescent="0.3">
      <c r="A87" s="6">
        <v>4</v>
      </c>
      <c r="B87" s="83">
        <f>'SOW Report and Bid Form'!B87</f>
        <v>0</v>
      </c>
      <c r="C87" s="50" t="e">
        <f>VLOOKUP(B87,MQS_CWMP!C5:F128,2,FALSE)</f>
        <v>#N/A</v>
      </c>
      <c r="D87" s="50" t="e">
        <f>VLOOKUP(B87,MQS_CWMP!C5:F128,3,FALSE)</f>
        <v>#N/A</v>
      </c>
      <c r="E87" s="119"/>
      <c r="F87" s="102"/>
      <c r="G87" s="90"/>
      <c r="H87" s="109"/>
    </row>
    <row r="88" spans="1:8" ht="14.4" hidden="1" outlineLevel="1" x14ac:dyDescent="0.3">
      <c r="A88" s="6">
        <v>5</v>
      </c>
      <c r="B88" s="83">
        <f>'SOW Report and Bid Form'!B88</f>
        <v>0</v>
      </c>
      <c r="C88" s="56" t="e">
        <f>VLOOKUP(B88,MQS_CWMP!C5:F128,2,FALSE)</f>
        <v>#N/A</v>
      </c>
      <c r="D88" s="50" t="e">
        <f>VLOOKUP(B88,MQS_CWMP!C5:F128,3,FALSE)</f>
        <v>#N/A</v>
      </c>
      <c r="E88" s="119"/>
      <c r="F88" s="95"/>
      <c r="G88" s="90"/>
      <c r="H88" s="109"/>
    </row>
    <row r="89" spans="1:8" ht="14.4" hidden="1" outlineLevel="1" x14ac:dyDescent="0.3">
      <c r="A89" s="6">
        <v>6</v>
      </c>
      <c r="B89" s="83">
        <f>'SOW Report and Bid Form'!B89</f>
        <v>0</v>
      </c>
      <c r="C89" s="50" t="e">
        <f>VLOOKUP(B89,MQS_CWMP!C5:F128,2,FALSE)</f>
        <v>#N/A</v>
      </c>
      <c r="D89" s="50" t="e">
        <f>VLOOKUP(B89,MQS_CWMP!C5:F128,3,FALSE)</f>
        <v>#N/A</v>
      </c>
      <c r="E89" s="119"/>
      <c r="F89" s="95"/>
      <c r="G89" s="90"/>
      <c r="H89" s="109"/>
    </row>
    <row r="90" spans="1:8" ht="14.4" hidden="1" outlineLevel="1" x14ac:dyDescent="0.3">
      <c r="A90" s="6">
        <v>7</v>
      </c>
      <c r="B90" s="83">
        <f>'SOW Report and Bid Form'!B90</f>
        <v>0</v>
      </c>
      <c r="C90" s="50" t="e">
        <f>VLOOKUP(B90,MQS_CWMP!C5:F128,2,FALSE)</f>
        <v>#N/A</v>
      </c>
      <c r="D90" s="56" t="e">
        <f>VLOOKUP(B90,MQS_CWMP!C5:F128,3,FALSE)</f>
        <v>#N/A</v>
      </c>
      <c r="E90" s="119"/>
      <c r="F90" s="95"/>
      <c r="G90" s="90"/>
      <c r="H90" s="109"/>
    </row>
    <row r="91" spans="1:8" ht="14.4" hidden="1" outlineLevel="1" x14ac:dyDescent="0.3">
      <c r="A91" s="6">
        <v>8</v>
      </c>
      <c r="B91" s="83">
        <f>'SOW Report and Bid Form'!B91</f>
        <v>0</v>
      </c>
      <c r="C91" s="50" t="e">
        <f>VLOOKUP(B91,MQS_CWMP!C5:F128,2,FALSE)</f>
        <v>#N/A</v>
      </c>
      <c r="D91" s="50" t="e">
        <f>VLOOKUP(B91,MQS_CWMP!C5:F128,3,FALSE)</f>
        <v>#N/A</v>
      </c>
      <c r="E91" s="119"/>
      <c r="F91" s="95"/>
      <c r="G91" s="90"/>
      <c r="H91" s="109"/>
    </row>
    <row r="92" spans="1:8" ht="14.4" hidden="1" outlineLevel="1" x14ac:dyDescent="0.3">
      <c r="A92" s="6">
        <v>9</v>
      </c>
      <c r="B92" s="83">
        <f>'SOW Report and Bid Form'!B92</f>
        <v>0</v>
      </c>
      <c r="C92" s="56" t="e">
        <f>VLOOKUP(B92,MQS_CWMP!C5:F128,2,FALSE)</f>
        <v>#N/A</v>
      </c>
      <c r="D92" s="54" t="e">
        <f>VLOOKUP(B92,MQS_CWMP!C5:F128,3,FALSE)</f>
        <v>#N/A</v>
      </c>
      <c r="E92" s="119"/>
      <c r="F92" s="95"/>
      <c r="G92" s="90"/>
      <c r="H92" s="109"/>
    </row>
    <row r="93" spans="1:8" ht="14.4" hidden="1" outlineLevel="1" x14ac:dyDescent="0.3">
      <c r="A93" s="6">
        <v>10</v>
      </c>
      <c r="B93" s="83">
        <f>'SOW Report and Bid Form'!B93</f>
        <v>0</v>
      </c>
      <c r="C93" s="50" t="e">
        <f>VLOOKUP(B93,MQS_CWMP!C5:F128,2,FALSE)</f>
        <v>#N/A</v>
      </c>
      <c r="D93" s="50" t="e">
        <f>VLOOKUP(B93,MQS_CWMP!C5:F128,3,FALSE)</f>
        <v>#N/A</v>
      </c>
      <c r="E93" s="119"/>
      <c r="F93" s="95"/>
      <c r="G93" s="90"/>
      <c r="H93" s="109"/>
    </row>
    <row r="94" spans="1:8" ht="14.4" hidden="1" outlineLevel="1" x14ac:dyDescent="0.3">
      <c r="A94" s="6">
        <v>11</v>
      </c>
      <c r="B94" s="83">
        <f>'SOW Report and Bid Form'!B94</f>
        <v>0</v>
      </c>
      <c r="C94" s="56" t="e">
        <f>VLOOKUP(B94,MQS_CWMP!C5:F128,2,FALSE)</f>
        <v>#N/A</v>
      </c>
      <c r="D94" s="50" t="e">
        <f>VLOOKUP(B94,MQS_CWMP!C5:F128,3,FALSE)</f>
        <v>#N/A</v>
      </c>
      <c r="E94" s="119"/>
      <c r="G94" s="90"/>
      <c r="H94" s="109"/>
    </row>
    <row r="95" spans="1:8" ht="14.4" hidden="1" outlineLevel="1" x14ac:dyDescent="0.3">
      <c r="A95" s="6">
        <v>12</v>
      </c>
      <c r="B95" s="83">
        <f>'SOW Report and Bid Form'!B95</f>
        <v>0</v>
      </c>
      <c r="C95" s="50" t="e">
        <f>VLOOKUP(B95,MQS_CWMP!C5:F128,2,FALSE)</f>
        <v>#N/A</v>
      </c>
      <c r="D95" s="50" t="e">
        <f>VLOOKUP(B95,MQS_CWMP!C5:F128,3,FALSE)</f>
        <v>#N/A</v>
      </c>
      <c r="E95" s="119"/>
      <c r="F95" s="95"/>
      <c r="G95" s="90"/>
      <c r="H95" s="109"/>
    </row>
    <row r="96" spans="1:8" ht="14.4" hidden="1" outlineLevel="1" x14ac:dyDescent="0.3">
      <c r="A96" s="6">
        <v>13</v>
      </c>
      <c r="B96" s="83">
        <f>'SOW Report and Bid Form'!B96</f>
        <v>0</v>
      </c>
      <c r="C96" s="50" t="e">
        <f>VLOOKUP(B96,MQS_CWMP!C5:F128,2,FALSE)</f>
        <v>#N/A</v>
      </c>
      <c r="D96" s="50" t="e">
        <f>VLOOKUP(B96,MQS_CWMP!C5:F128,3,FALSE)</f>
        <v>#N/A</v>
      </c>
      <c r="E96" s="119"/>
      <c r="F96" s="95"/>
      <c r="G96" s="90"/>
      <c r="H96" s="109"/>
    </row>
    <row r="97" spans="1:8" ht="14.4" hidden="1" outlineLevel="1" x14ac:dyDescent="0.3">
      <c r="A97" s="6">
        <v>14</v>
      </c>
      <c r="B97" s="83">
        <f>'SOW Report and Bid Form'!B97</f>
        <v>0</v>
      </c>
      <c r="C97" s="50" t="e">
        <f>VLOOKUP(B97,MQS_CWMP!C5:F128,2,FALSE)</f>
        <v>#N/A</v>
      </c>
      <c r="D97" s="50" t="e">
        <f>VLOOKUP(B97,MQS_CWMP!C5:F128,3,FALSE)</f>
        <v>#N/A</v>
      </c>
      <c r="E97" s="119"/>
      <c r="F97" s="95"/>
      <c r="G97" s="90"/>
      <c r="H97" s="109"/>
    </row>
    <row r="98" spans="1:8" ht="14.4" hidden="1" outlineLevel="1" x14ac:dyDescent="0.3">
      <c r="A98" s="6">
        <v>15</v>
      </c>
      <c r="B98" s="83">
        <f>'SOW Report and Bid Form'!B98</f>
        <v>0</v>
      </c>
      <c r="C98" s="50" t="e">
        <f>VLOOKUP(B98,MQS_CWMP!C5:F128,2,FALSE)</f>
        <v>#N/A</v>
      </c>
      <c r="D98" s="50" t="e">
        <f>VLOOKUP(B98,MQS_CWMP!C5:F128,3,FALSE)</f>
        <v>#N/A</v>
      </c>
      <c r="E98" s="119"/>
      <c r="F98" s="95"/>
      <c r="G98" s="90"/>
      <c r="H98" s="109"/>
    </row>
    <row r="99" spans="1:8" ht="14.4" hidden="1" outlineLevel="1" x14ac:dyDescent="0.3">
      <c r="A99" s="6">
        <v>16</v>
      </c>
      <c r="B99" s="83">
        <f>'SOW Report and Bid Form'!B99</f>
        <v>0</v>
      </c>
      <c r="C99" s="50" t="e">
        <f>VLOOKUP(B99,MQS_CWMP!C5:F128,2,FALSE)</f>
        <v>#N/A</v>
      </c>
      <c r="D99" s="50" t="e">
        <f>VLOOKUP(B99,MQS_CWMP!C5:F128,3,FALSE)</f>
        <v>#N/A</v>
      </c>
      <c r="E99" s="119"/>
      <c r="F99" s="95"/>
      <c r="G99" s="90"/>
      <c r="H99" s="109"/>
    </row>
    <row r="100" spans="1:8" ht="14.4" hidden="1" outlineLevel="1" x14ac:dyDescent="0.3">
      <c r="A100" s="6">
        <v>17</v>
      </c>
      <c r="B100" s="83">
        <f>'SOW Report and Bid Form'!B100</f>
        <v>0</v>
      </c>
      <c r="C100" s="50" t="e">
        <f>VLOOKUP(B100,MQS_CWMP!C5:F128,2,FALSE)</f>
        <v>#N/A</v>
      </c>
      <c r="D100" s="50" t="e">
        <f>VLOOKUP(B100,MQS_CWMP!C5:F128,3,FALSE)</f>
        <v>#N/A</v>
      </c>
      <c r="E100" s="119"/>
      <c r="F100" s="95"/>
      <c r="G100" s="90"/>
      <c r="H100" s="109"/>
    </row>
    <row r="101" spans="1:8" ht="14.4" hidden="1" outlineLevel="1" x14ac:dyDescent="0.3">
      <c r="A101" s="6">
        <v>18</v>
      </c>
      <c r="B101" s="83">
        <f>'SOW Report and Bid Form'!B101</f>
        <v>0</v>
      </c>
      <c r="C101" s="56" t="e">
        <f>VLOOKUP(B101,MQS_CWMP!C5:F128,2,FALSE)</f>
        <v>#N/A</v>
      </c>
      <c r="D101" s="50" t="e">
        <f>VLOOKUP(B101,MQS_CWMP!C5:F128,3,FALSE)</f>
        <v>#N/A</v>
      </c>
      <c r="E101" s="119"/>
      <c r="F101" s="95"/>
      <c r="G101" s="90"/>
      <c r="H101" s="109"/>
    </row>
    <row r="102" spans="1:8" ht="14.4" hidden="1" outlineLevel="1" x14ac:dyDescent="0.3">
      <c r="A102" s="6">
        <v>19</v>
      </c>
      <c r="B102" s="83">
        <f>'SOW Report and Bid Form'!B102</f>
        <v>0</v>
      </c>
      <c r="C102" s="50" t="e">
        <f>VLOOKUP(#REF!,MQS_CWMP!C5:F128,2,FALSE)</f>
        <v>#REF!</v>
      </c>
      <c r="D102" s="50" t="e">
        <f>VLOOKUP(#REF!,MQS_CWMP!C5:F128,3,FALSE)</f>
        <v>#REF!</v>
      </c>
      <c r="E102" s="119"/>
      <c r="F102" s="95"/>
      <c r="G102" s="90"/>
      <c r="H102" s="109"/>
    </row>
    <row r="103" spans="1:8" ht="15" hidden="1" outlineLevel="1" thickBot="1" x14ac:dyDescent="0.35">
      <c r="A103" s="10">
        <v>20</v>
      </c>
      <c r="B103" s="83">
        <f>'SOW Report and Bid Form'!B103</f>
        <v>0</v>
      </c>
      <c r="C103" s="53" t="e">
        <f>VLOOKUP(B103,MQS_CWMP!C5:F128,2,FALSE)</f>
        <v>#N/A</v>
      </c>
      <c r="D103" s="53" t="e">
        <f>VLOOKUP(B103,MQS_CWMP!C5:F128,3,FALSE)</f>
        <v>#N/A</v>
      </c>
      <c r="E103" s="120"/>
      <c r="F103" s="96"/>
      <c r="G103" s="91"/>
      <c r="H103" s="109"/>
    </row>
    <row r="104" spans="1:8" ht="14.4" collapsed="1" thickBot="1" x14ac:dyDescent="0.3">
      <c r="A104" s="6"/>
      <c r="B104" s="34"/>
      <c r="C104" s="34"/>
      <c r="D104" s="62"/>
      <c r="E104" s="125"/>
      <c r="F104" s="97"/>
      <c r="G104" s="92"/>
      <c r="H104" s="109"/>
    </row>
    <row r="105" spans="1:8" ht="15.6" thickBot="1" x14ac:dyDescent="0.3">
      <c r="A105" s="6"/>
      <c r="B105" s="208" t="s">
        <v>185</v>
      </c>
      <c r="C105" s="208"/>
      <c r="D105" s="15"/>
      <c r="E105" s="124"/>
      <c r="F105" s="98"/>
      <c r="G105" s="98"/>
      <c r="H105" s="109"/>
    </row>
    <row r="106" spans="1:8" hidden="1" outlineLevel="1" x14ac:dyDescent="0.25">
      <c r="A106" s="6"/>
      <c r="B106" s="33" t="s">
        <v>73</v>
      </c>
      <c r="C106" s="33" t="s">
        <v>72</v>
      </c>
      <c r="D106" s="12" t="s">
        <v>23</v>
      </c>
      <c r="E106" s="88" t="s">
        <v>223</v>
      </c>
      <c r="F106" s="94" t="s">
        <v>175</v>
      </c>
      <c r="G106" s="88" t="s">
        <v>224</v>
      </c>
      <c r="H106" s="109"/>
    </row>
    <row r="107" spans="1:8" ht="14.4" hidden="1" outlineLevel="1" x14ac:dyDescent="0.3">
      <c r="A107" s="6">
        <v>1</v>
      </c>
      <c r="B107" s="83">
        <f>'SOW Report and Bid Form'!B107</f>
        <v>0</v>
      </c>
      <c r="C107" s="54" t="e">
        <f>VLOOKUP(B107,MQS_CWMP!C5:F128,2,FALSE)</f>
        <v>#N/A</v>
      </c>
      <c r="D107" s="54" t="e">
        <f>VLOOKUP(B107,MQS_CWMP!C5:F128,3,FALSE)</f>
        <v>#N/A</v>
      </c>
      <c r="E107" s="119"/>
      <c r="F107" s="99"/>
      <c r="G107" s="89"/>
      <c r="H107" s="109"/>
    </row>
    <row r="108" spans="1:8" ht="14.4" hidden="1" outlineLevel="1" x14ac:dyDescent="0.3">
      <c r="A108" s="6">
        <v>2</v>
      </c>
      <c r="B108" s="83">
        <f>'SOW Report and Bid Form'!B108</f>
        <v>0</v>
      </c>
      <c r="C108" s="50" t="e">
        <f>VLOOKUP(B108,MQS_CWMP!C5:F128,2,FALSE)</f>
        <v>#N/A</v>
      </c>
      <c r="D108" s="50" t="e">
        <f>VLOOKUP(B108,MQS_CWMP!C5:F128,3,FALSE)</f>
        <v>#N/A</v>
      </c>
      <c r="E108" s="119"/>
      <c r="F108" s="100"/>
      <c r="G108" s="90"/>
      <c r="H108" s="109"/>
    </row>
    <row r="109" spans="1:8" ht="14.4" hidden="1" outlineLevel="1" x14ac:dyDescent="0.3">
      <c r="A109" s="6">
        <v>3</v>
      </c>
      <c r="B109" s="83">
        <f>'SOW Report and Bid Form'!B109</f>
        <v>0</v>
      </c>
      <c r="C109" s="50" t="e">
        <f>VLOOKUP(B109,MQS_CWMP!C5:F128,2,FALSE)</f>
        <v>#N/A</v>
      </c>
      <c r="D109" s="50" t="e">
        <f>VLOOKUP(B109,MQS_CWMP!C5:F128,3,FALSE)</f>
        <v>#N/A</v>
      </c>
      <c r="E109" s="119"/>
      <c r="F109" s="101"/>
      <c r="G109" s="90"/>
      <c r="H109" s="109"/>
    </row>
    <row r="110" spans="1:8" ht="14.4" hidden="1" outlineLevel="1" x14ac:dyDescent="0.3">
      <c r="A110" s="6">
        <v>4</v>
      </c>
      <c r="B110" s="83">
        <f>'SOW Report and Bid Form'!B110</f>
        <v>0</v>
      </c>
      <c r="C110" s="50" t="e">
        <f>VLOOKUP(B110,MQS_CWMP!C5:F128,2,FALSE)</f>
        <v>#N/A</v>
      </c>
      <c r="D110" s="50" t="e">
        <f>VLOOKUP(B110,MQS_CWMP!C5:F128,3,FALSE)</f>
        <v>#N/A</v>
      </c>
      <c r="E110" s="119"/>
      <c r="F110" s="102"/>
      <c r="G110" s="90"/>
      <c r="H110" s="109"/>
    </row>
    <row r="111" spans="1:8" ht="14.4" hidden="1" outlineLevel="1" x14ac:dyDescent="0.3">
      <c r="A111" s="6">
        <v>5</v>
      </c>
      <c r="B111" s="83">
        <f>'SOW Report and Bid Form'!B111</f>
        <v>0</v>
      </c>
      <c r="C111" s="56" t="e">
        <f>VLOOKUP(B111,MQS_CWMP!C5:F128,2,FALSE)</f>
        <v>#N/A</v>
      </c>
      <c r="D111" s="50" t="e">
        <f>VLOOKUP(B111,MQS_CWMP!C5:F128,3,FALSE)</f>
        <v>#N/A</v>
      </c>
      <c r="E111" s="119"/>
      <c r="F111" s="95"/>
      <c r="G111" s="90"/>
      <c r="H111" s="109"/>
    </row>
    <row r="112" spans="1:8" ht="14.4" hidden="1" outlineLevel="1" x14ac:dyDescent="0.3">
      <c r="A112" s="6">
        <v>6</v>
      </c>
      <c r="B112" s="83">
        <f>'SOW Report and Bid Form'!B112</f>
        <v>0</v>
      </c>
      <c r="C112" s="50" t="e">
        <f>VLOOKUP(B112,MQS_CWMP!C5:F128,2,FALSE)</f>
        <v>#N/A</v>
      </c>
      <c r="D112" s="50" t="e">
        <f>VLOOKUP(B112,MQS_CWMP!C5:F128,3,FALSE)</f>
        <v>#N/A</v>
      </c>
      <c r="E112" s="119"/>
      <c r="F112" s="95"/>
      <c r="G112" s="90"/>
      <c r="H112" s="109"/>
    </row>
    <row r="113" spans="1:8" ht="14.4" hidden="1" outlineLevel="1" x14ac:dyDescent="0.3">
      <c r="A113" s="6">
        <v>7</v>
      </c>
      <c r="B113" s="83">
        <f>'SOW Report and Bid Form'!B113</f>
        <v>0</v>
      </c>
      <c r="C113" s="50" t="e">
        <f>VLOOKUP(B113,MQS_CWMP!C5:F128,2,FALSE)</f>
        <v>#N/A</v>
      </c>
      <c r="D113" s="56" t="e">
        <f>VLOOKUP(B113,MQS_CWMP!C5:F128,3,FALSE)</f>
        <v>#N/A</v>
      </c>
      <c r="E113" s="119"/>
      <c r="F113" s="95"/>
      <c r="G113" s="90"/>
      <c r="H113" s="109"/>
    </row>
    <row r="114" spans="1:8" ht="14.4" hidden="1" outlineLevel="1" x14ac:dyDescent="0.3">
      <c r="A114" s="6">
        <v>8</v>
      </c>
      <c r="B114" s="83">
        <f>'SOW Report and Bid Form'!B114</f>
        <v>0</v>
      </c>
      <c r="C114" s="50" t="e">
        <f>VLOOKUP(B114,MQS_CWMP!C5:F128,2,FALSE)</f>
        <v>#N/A</v>
      </c>
      <c r="D114" s="50" t="e">
        <f>VLOOKUP(B114,MQS_CWMP!C5:F128,3,FALSE)</f>
        <v>#N/A</v>
      </c>
      <c r="E114" s="119"/>
      <c r="F114" s="95"/>
      <c r="G114" s="90"/>
      <c r="H114" s="109"/>
    </row>
    <row r="115" spans="1:8" ht="14.4" hidden="1" outlineLevel="1" x14ac:dyDescent="0.3">
      <c r="A115" s="6">
        <v>9</v>
      </c>
      <c r="B115" s="83">
        <f>'SOW Report and Bid Form'!B115</f>
        <v>0</v>
      </c>
      <c r="C115" s="56" t="e">
        <f>VLOOKUP(B115,MQS_CWMP!C5:F128,2,FALSE)</f>
        <v>#N/A</v>
      </c>
      <c r="D115" s="54" t="e">
        <f>VLOOKUP(B115,MQS_CWMP!C5:F128,3,FALSE)</f>
        <v>#N/A</v>
      </c>
      <c r="E115" s="119"/>
      <c r="F115" s="95"/>
      <c r="G115" s="90"/>
      <c r="H115" s="109"/>
    </row>
    <row r="116" spans="1:8" ht="14.4" hidden="1" outlineLevel="1" x14ac:dyDescent="0.3">
      <c r="A116" s="6">
        <v>10</v>
      </c>
      <c r="B116" s="83">
        <f>'SOW Report and Bid Form'!B116</f>
        <v>0</v>
      </c>
      <c r="C116" s="50" t="e">
        <f>VLOOKUP(B116,MQS_CWMP!C5:F128,2,FALSE)</f>
        <v>#N/A</v>
      </c>
      <c r="D116" s="50" t="e">
        <f>VLOOKUP(B116,MQS_CWMP!C5:F128,3,FALSE)</f>
        <v>#N/A</v>
      </c>
      <c r="E116" s="119"/>
      <c r="F116" s="95"/>
      <c r="G116" s="90"/>
      <c r="H116" s="109"/>
    </row>
    <row r="117" spans="1:8" ht="14.4" hidden="1" outlineLevel="1" x14ac:dyDescent="0.3">
      <c r="A117" s="6">
        <v>11</v>
      </c>
      <c r="B117" s="83">
        <f>'SOW Report and Bid Form'!B117</f>
        <v>0</v>
      </c>
      <c r="C117" s="56" t="e">
        <f>VLOOKUP(B117,MQS_CWMP!C5:F128,2,FALSE)</f>
        <v>#N/A</v>
      </c>
      <c r="D117" s="50" t="e">
        <f>VLOOKUP(B117,MQS_CWMP!C5:F128,3,FALSE)</f>
        <v>#N/A</v>
      </c>
      <c r="E117" s="119"/>
      <c r="F117" s="95"/>
      <c r="G117" s="90"/>
      <c r="H117" s="109"/>
    </row>
    <row r="118" spans="1:8" ht="14.4" hidden="1" outlineLevel="1" x14ac:dyDescent="0.3">
      <c r="A118" s="6">
        <v>12</v>
      </c>
      <c r="B118" s="83">
        <f>'SOW Report and Bid Form'!B118</f>
        <v>0</v>
      </c>
      <c r="C118" s="50" t="e">
        <f>VLOOKUP(B118,MQS_CWMP!C5:F128,2,FALSE)</f>
        <v>#N/A</v>
      </c>
      <c r="D118" s="50" t="e">
        <f>VLOOKUP(B118,MQS_CWMP!C5:F128,3,FALSE)</f>
        <v>#N/A</v>
      </c>
      <c r="E118" s="119"/>
      <c r="F118" s="95"/>
      <c r="G118" s="90"/>
      <c r="H118" s="109"/>
    </row>
    <row r="119" spans="1:8" ht="14.4" hidden="1" outlineLevel="1" x14ac:dyDescent="0.3">
      <c r="A119" s="6">
        <v>13</v>
      </c>
      <c r="B119" s="83">
        <f>'SOW Report and Bid Form'!B119</f>
        <v>0</v>
      </c>
      <c r="C119" s="50" t="e">
        <f>VLOOKUP(B119,MQS_CWMP!C5:F128,2,FALSE)</f>
        <v>#N/A</v>
      </c>
      <c r="D119" s="50" t="e">
        <f>VLOOKUP(B119,MQS_CWMP!C5:F128,3,FALSE)</f>
        <v>#N/A</v>
      </c>
      <c r="E119" s="119"/>
      <c r="F119" s="95"/>
      <c r="G119" s="90"/>
      <c r="H119" s="109"/>
    </row>
    <row r="120" spans="1:8" ht="14.4" hidden="1" outlineLevel="1" x14ac:dyDescent="0.3">
      <c r="A120" s="6">
        <v>14</v>
      </c>
      <c r="B120" s="83">
        <f>'SOW Report and Bid Form'!B120</f>
        <v>0</v>
      </c>
      <c r="C120" s="50" t="e">
        <f>VLOOKUP(B120,MQS_CWMP!C5:F128,2,FALSE)</f>
        <v>#N/A</v>
      </c>
      <c r="D120" s="50" t="e">
        <f>VLOOKUP(B120,MQS_CWMP!C5:F128,3,FALSE)</f>
        <v>#N/A</v>
      </c>
      <c r="E120" s="119"/>
      <c r="F120" s="95"/>
      <c r="G120" s="90"/>
      <c r="H120" s="109"/>
    </row>
    <row r="121" spans="1:8" ht="14.4" hidden="1" outlineLevel="1" x14ac:dyDescent="0.3">
      <c r="A121" s="6">
        <v>15</v>
      </c>
      <c r="B121" s="83">
        <f>'SOW Report and Bid Form'!B121</f>
        <v>0</v>
      </c>
      <c r="C121" s="50" t="e">
        <f>VLOOKUP(B121,MQS_CWMP!C5:F128,2,FALSE)</f>
        <v>#N/A</v>
      </c>
      <c r="D121" s="50" t="e">
        <f>VLOOKUP(B121,MQS_CWMP!C5:F128,3,FALSE)</f>
        <v>#N/A</v>
      </c>
      <c r="E121" s="119"/>
      <c r="F121" s="95"/>
      <c r="G121" s="90"/>
      <c r="H121" s="109"/>
    </row>
    <row r="122" spans="1:8" ht="14.4" hidden="1" outlineLevel="1" x14ac:dyDescent="0.3">
      <c r="A122" s="6">
        <v>16</v>
      </c>
      <c r="B122" s="83">
        <f>'SOW Report and Bid Form'!B122</f>
        <v>0</v>
      </c>
      <c r="C122" s="50" t="e">
        <f>VLOOKUP(B122,MQS_CWMP!C5:F128,2,FALSE)</f>
        <v>#N/A</v>
      </c>
      <c r="D122" s="50" t="e">
        <f>VLOOKUP(B122,MQS_CWMP!C5:F128,3,FALSE)</f>
        <v>#N/A</v>
      </c>
      <c r="E122" s="119"/>
      <c r="F122" s="95"/>
      <c r="G122" s="90"/>
      <c r="H122" s="109"/>
    </row>
    <row r="123" spans="1:8" ht="14.4" hidden="1" outlineLevel="1" x14ac:dyDescent="0.3">
      <c r="A123" s="6">
        <v>17</v>
      </c>
      <c r="B123" s="83">
        <f>'SOW Report and Bid Form'!B123</f>
        <v>0</v>
      </c>
      <c r="C123" s="50" t="e">
        <f>VLOOKUP(B123,MQS_CWMP!C5:F128,2,FALSE)</f>
        <v>#N/A</v>
      </c>
      <c r="D123" s="50" t="e">
        <f>VLOOKUP(B123,MQS_CWMP!C5:F128,3,FALSE)</f>
        <v>#N/A</v>
      </c>
      <c r="E123" s="119"/>
      <c r="F123" s="95"/>
      <c r="G123" s="90"/>
      <c r="H123" s="109"/>
    </row>
    <row r="124" spans="1:8" ht="14.4" hidden="1" outlineLevel="1" x14ac:dyDescent="0.3">
      <c r="A124" s="6">
        <v>18</v>
      </c>
      <c r="B124" s="83">
        <f>'SOW Report and Bid Form'!B124</f>
        <v>0</v>
      </c>
      <c r="C124" s="56" t="e">
        <f>VLOOKUP(B124,MQS_CWMP!C5:F128,2,FALSE)</f>
        <v>#N/A</v>
      </c>
      <c r="D124" s="50" t="e">
        <f>VLOOKUP(B124,MQS_CWMP!C5:F128,3,FALSE)</f>
        <v>#N/A</v>
      </c>
      <c r="E124" s="119"/>
      <c r="F124" s="95"/>
      <c r="G124" s="90"/>
      <c r="H124" s="109"/>
    </row>
    <row r="125" spans="1:8" ht="14.4" hidden="1" outlineLevel="1" x14ac:dyDescent="0.3">
      <c r="A125" s="6">
        <v>19</v>
      </c>
      <c r="B125" s="83">
        <f>'SOW Report and Bid Form'!B125</f>
        <v>0</v>
      </c>
      <c r="C125" s="50" t="e">
        <f>VLOOKUP(B125,MQS_CWMP!C5:F128,2,FALSE)</f>
        <v>#N/A</v>
      </c>
      <c r="D125" s="50" t="e">
        <f>VLOOKUP(B125,MQS_CWMP!C5:F128,3,FALSE)</f>
        <v>#N/A</v>
      </c>
      <c r="E125" s="119"/>
      <c r="F125" s="95"/>
      <c r="G125" s="90"/>
      <c r="H125" s="109"/>
    </row>
    <row r="126" spans="1:8" ht="15" hidden="1" outlineLevel="1" thickBot="1" x14ac:dyDescent="0.35">
      <c r="A126" s="10">
        <v>20</v>
      </c>
      <c r="B126" s="83">
        <f>'SOW Report and Bid Form'!B126</f>
        <v>0</v>
      </c>
      <c r="C126" s="53" t="e">
        <f>VLOOKUP(B126,MQS_CWMP!C5:F128,2,FALSE)</f>
        <v>#N/A</v>
      </c>
      <c r="D126" s="53" t="e">
        <f>VLOOKUP(B126,MQS_CWMP!C5:F128,3,FALSE)</f>
        <v>#N/A</v>
      </c>
      <c r="E126" s="120"/>
      <c r="F126" s="96"/>
      <c r="G126" s="91"/>
      <c r="H126" s="109"/>
    </row>
    <row r="127" spans="1:8" ht="14.4" collapsed="1" thickBot="1" x14ac:dyDescent="0.3">
      <c r="A127" s="6"/>
      <c r="B127" s="34"/>
      <c r="C127" s="34"/>
      <c r="D127" s="62"/>
      <c r="E127" s="123"/>
      <c r="F127" s="97"/>
      <c r="G127" s="92"/>
      <c r="H127" s="109"/>
    </row>
    <row r="128" spans="1:8" ht="15.6" thickBot="1" x14ac:dyDescent="0.3">
      <c r="A128" s="6"/>
      <c r="B128" s="208" t="s">
        <v>186</v>
      </c>
      <c r="C128" s="208"/>
      <c r="D128" s="15"/>
      <c r="E128" s="124"/>
      <c r="F128" s="98"/>
      <c r="G128" s="98"/>
      <c r="H128" s="109"/>
    </row>
    <row r="129" spans="1:8" hidden="1" outlineLevel="1" x14ac:dyDescent="0.25">
      <c r="A129" s="6"/>
      <c r="B129" s="33" t="s">
        <v>73</v>
      </c>
      <c r="C129" s="33" t="s">
        <v>72</v>
      </c>
      <c r="D129" s="12" t="s">
        <v>23</v>
      </c>
      <c r="E129" s="88" t="s">
        <v>223</v>
      </c>
      <c r="F129" s="94" t="s">
        <v>175</v>
      </c>
      <c r="G129" s="88" t="s">
        <v>224</v>
      </c>
      <c r="H129" s="109"/>
    </row>
    <row r="130" spans="1:8" ht="14.4" hidden="1" outlineLevel="1" x14ac:dyDescent="0.3">
      <c r="A130" s="6">
        <v>1</v>
      </c>
      <c r="B130" s="83">
        <f>'SOW Report and Bid Form'!B130</f>
        <v>0</v>
      </c>
      <c r="C130" s="54" t="e">
        <f>VLOOKUP(B130,MQS_CWMP!C5:F128,2,FALSE)</f>
        <v>#N/A</v>
      </c>
      <c r="D130" s="54" t="e">
        <f>VLOOKUP(B130,MQS_CWMP!C5:F128,3,FALSE)</f>
        <v>#N/A</v>
      </c>
      <c r="E130" s="119"/>
      <c r="F130" s="99"/>
      <c r="G130" s="89"/>
      <c r="H130" s="109"/>
    </row>
    <row r="131" spans="1:8" ht="14.4" hidden="1" outlineLevel="1" x14ac:dyDescent="0.3">
      <c r="A131" s="6">
        <v>2</v>
      </c>
      <c r="B131" s="83">
        <f>'SOW Report and Bid Form'!B131</f>
        <v>0</v>
      </c>
      <c r="C131" s="50" t="e">
        <f>VLOOKUP(B131,MQS_CWMP!C5:F128,2,FALSE)</f>
        <v>#N/A</v>
      </c>
      <c r="D131" s="50" t="e">
        <f>VLOOKUP(B131,MQS_CWMP!C5:F128,3,FALSE)</f>
        <v>#N/A</v>
      </c>
      <c r="E131" s="119"/>
      <c r="F131" s="100"/>
      <c r="G131" s="90"/>
      <c r="H131" s="109"/>
    </row>
    <row r="132" spans="1:8" ht="14.4" hidden="1" outlineLevel="1" x14ac:dyDescent="0.3">
      <c r="A132" s="6">
        <v>3</v>
      </c>
      <c r="B132" s="83">
        <f>'SOW Report and Bid Form'!B132</f>
        <v>0</v>
      </c>
      <c r="C132" s="50" t="e">
        <f>VLOOKUP(B132,MQS_CWMP!C5:F128,2,FALSE)</f>
        <v>#N/A</v>
      </c>
      <c r="D132" s="50" t="e">
        <f>VLOOKUP(B132,MQS_CWMP!C5:F128,3,FALSE)</f>
        <v>#N/A</v>
      </c>
      <c r="E132" s="119"/>
      <c r="F132" s="101"/>
      <c r="G132" s="90"/>
      <c r="H132" s="109"/>
    </row>
    <row r="133" spans="1:8" ht="14.4" hidden="1" outlineLevel="1" x14ac:dyDescent="0.3">
      <c r="A133" s="6">
        <v>4</v>
      </c>
      <c r="B133" s="83">
        <f>'SOW Report and Bid Form'!B133</f>
        <v>0</v>
      </c>
      <c r="C133" s="50" t="e">
        <f>VLOOKUP(B133,MQS_CWMP!C5:F128,2,FALSE)</f>
        <v>#N/A</v>
      </c>
      <c r="D133" s="50" t="e">
        <f>VLOOKUP(B133,MQS_CWMP!C5:F128,3,FALSE)</f>
        <v>#N/A</v>
      </c>
      <c r="E133" s="119"/>
      <c r="F133" s="102"/>
      <c r="G133" s="90"/>
      <c r="H133" s="109"/>
    </row>
    <row r="134" spans="1:8" ht="14.4" hidden="1" outlineLevel="1" x14ac:dyDescent="0.3">
      <c r="A134" s="6">
        <v>5</v>
      </c>
      <c r="B134" s="83">
        <f>'SOW Report and Bid Form'!B134</f>
        <v>0</v>
      </c>
      <c r="C134" s="56" t="e">
        <f>VLOOKUP(B134,MQS_CWMP!C5:F128,2,FALSE)</f>
        <v>#N/A</v>
      </c>
      <c r="D134" s="50" t="e">
        <f>VLOOKUP(B134,MQS_CWMP!C5:F128,3,FALSE)</f>
        <v>#N/A</v>
      </c>
      <c r="E134" s="119"/>
      <c r="F134" s="95"/>
      <c r="G134" s="90"/>
      <c r="H134" s="109"/>
    </row>
    <row r="135" spans="1:8" ht="14.4" hidden="1" outlineLevel="1" x14ac:dyDescent="0.3">
      <c r="A135" s="6">
        <v>6</v>
      </c>
      <c r="B135" s="83">
        <f>'SOW Report and Bid Form'!B135</f>
        <v>0</v>
      </c>
      <c r="C135" s="50" t="e">
        <f>VLOOKUP(B135,MQS_CWMP!C5:F128,2,FALSE)</f>
        <v>#N/A</v>
      </c>
      <c r="D135" s="50" t="e">
        <f>VLOOKUP(B135,MQS_CWMP!C5:F128,3,FALSE)</f>
        <v>#N/A</v>
      </c>
      <c r="E135" s="119"/>
      <c r="F135" s="95"/>
      <c r="G135" s="90"/>
      <c r="H135" s="109"/>
    </row>
    <row r="136" spans="1:8" ht="14.4" hidden="1" outlineLevel="1" x14ac:dyDescent="0.3">
      <c r="A136" s="6">
        <v>7</v>
      </c>
      <c r="B136" s="83">
        <f>'SOW Report and Bid Form'!B136</f>
        <v>0</v>
      </c>
      <c r="C136" s="50" t="e">
        <f>VLOOKUP(B136,MQS_CWMP!C5:F128,2,FALSE)</f>
        <v>#N/A</v>
      </c>
      <c r="D136" s="56" t="e">
        <f>VLOOKUP(B136,MQS_CWMP!C5:F128,3,FALSE)</f>
        <v>#N/A</v>
      </c>
      <c r="E136" s="119"/>
      <c r="F136" s="95"/>
      <c r="G136" s="90"/>
      <c r="H136" s="109"/>
    </row>
    <row r="137" spans="1:8" ht="14.4" hidden="1" outlineLevel="1" x14ac:dyDescent="0.3">
      <c r="A137" s="6">
        <v>8</v>
      </c>
      <c r="B137" s="83">
        <f>'SOW Report and Bid Form'!B137</f>
        <v>0</v>
      </c>
      <c r="C137" s="50" t="e">
        <f>VLOOKUP(B137,MQS_CWMP!C5:F128,2,FALSE)</f>
        <v>#N/A</v>
      </c>
      <c r="D137" s="50" t="e">
        <f>VLOOKUP(B137,MQS_CWMP!C5:F128,3,FALSE)</f>
        <v>#N/A</v>
      </c>
      <c r="E137" s="119"/>
      <c r="F137" s="95"/>
      <c r="G137" s="90"/>
      <c r="H137" s="109"/>
    </row>
    <row r="138" spans="1:8" ht="14.4" hidden="1" outlineLevel="1" x14ac:dyDescent="0.3">
      <c r="A138" s="6">
        <v>9</v>
      </c>
      <c r="B138" s="83">
        <f>'SOW Report and Bid Form'!B138</f>
        <v>0</v>
      </c>
      <c r="C138" s="56" t="e">
        <f>VLOOKUP(B138,MQS_CWMP!C5:F128,2,FALSE)</f>
        <v>#N/A</v>
      </c>
      <c r="D138" s="54" t="e">
        <f>VLOOKUP(B138,MQS_CWMP!C5:F128,3,FALSE)</f>
        <v>#N/A</v>
      </c>
      <c r="E138" s="119"/>
      <c r="F138" s="95"/>
      <c r="G138" s="90"/>
      <c r="H138" s="109"/>
    </row>
    <row r="139" spans="1:8" ht="14.4" hidden="1" outlineLevel="1" x14ac:dyDescent="0.3">
      <c r="A139" s="6">
        <v>10</v>
      </c>
      <c r="B139" s="83">
        <f>'SOW Report and Bid Form'!B139</f>
        <v>0</v>
      </c>
      <c r="C139" s="50" t="e">
        <f>VLOOKUP(B139,MQS_CWMP!C5:F128,2,FALSE)</f>
        <v>#N/A</v>
      </c>
      <c r="D139" s="50" t="e">
        <f>VLOOKUP(B139,MQS_CWMP!C5:F128,3,FALSE)</f>
        <v>#N/A</v>
      </c>
      <c r="E139" s="119"/>
      <c r="F139" s="95"/>
      <c r="G139" s="90"/>
      <c r="H139" s="109"/>
    </row>
    <row r="140" spans="1:8" ht="14.4" hidden="1" outlineLevel="1" x14ac:dyDescent="0.3">
      <c r="A140" s="6">
        <v>11</v>
      </c>
      <c r="B140" s="83">
        <f>'SOW Report and Bid Form'!B140</f>
        <v>0</v>
      </c>
      <c r="C140" s="56" t="e">
        <f>VLOOKUP(B140,MQS_CWMP!C5:F128,2,FALSE)</f>
        <v>#N/A</v>
      </c>
      <c r="D140" s="50" t="e">
        <f>VLOOKUP(B140,MQS_CWMP!C5:F128,3,FALSE)</f>
        <v>#N/A</v>
      </c>
      <c r="E140" s="119"/>
      <c r="F140" s="95"/>
      <c r="G140" s="90"/>
      <c r="H140" s="109"/>
    </row>
    <row r="141" spans="1:8" ht="14.4" hidden="1" outlineLevel="1" x14ac:dyDescent="0.3">
      <c r="A141" s="6">
        <v>12</v>
      </c>
      <c r="B141" s="83">
        <f>'SOW Report and Bid Form'!B141</f>
        <v>0</v>
      </c>
      <c r="C141" s="50" t="e">
        <f>VLOOKUP(B141,MQS_CWMP!C5:F128,2,FALSE)</f>
        <v>#N/A</v>
      </c>
      <c r="D141" s="50" t="e">
        <f>VLOOKUP(B141,MQS_CWMP!C5:F128,3,FALSE)</f>
        <v>#N/A</v>
      </c>
      <c r="E141" s="119"/>
      <c r="F141" s="95"/>
      <c r="G141" s="90"/>
      <c r="H141" s="109"/>
    </row>
    <row r="142" spans="1:8" ht="14.4" hidden="1" outlineLevel="1" x14ac:dyDescent="0.3">
      <c r="A142" s="6">
        <v>13</v>
      </c>
      <c r="B142" s="83">
        <f>'SOW Report and Bid Form'!B142</f>
        <v>0</v>
      </c>
      <c r="C142" s="50" t="e">
        <f>VLOOKUP(B142,MQS_CWMP!C5:F128,2,FALSE)</f>
        <v>#N/A</v>
      </c>
      <c r="D142" s="50" t="e">
        <f>VLOOKUP(B142,MQS_CWMP!C5:F128,3,FALSE)</f>
        <v>#N/A</v>
      </c>
      <c r="E142" s="119"/>
      <c r="F142" s="95"/>
      <c r="G142" s="90"/>
      <c r="H142" s="109"/>
    </row>
    <row r="143" spans="1:8" ht="14.4" hidden="1" outlineLevel="1" x14ac:dyDescent="0.3">
      <c r="A143" s="6">
        <v>14</v>
      </c>
      <c r="B143" s="83">
        <f>'SOW Report and Bid Form'!B143</f>
        <v>0</v>
      </c>
      <c r="C143" s="50" t="e">
        <f>VLOOKUP(B143,MQS_CWMP!C5:F128,2,FALSE)</f>
        <v>#N/A</v>
      </c>
      <c r="D143" s="50" t="e">
        <f>VLOOKUP(B143,MQS_CWMP!C5:F128,3,FALSE)</f>
        <v>#N/A</v>
      </c>
      <c r="E143" s="119"/>
      <c r="F143" s="95"/>
      <c r="G143" s="90"/>
      <c r="H143" s="109"/>
    </row>
    <row r="144" spans="1:8" ht="14.4" hidden="1" outlineLevel="1" x14ac:dyDescent="0.3">
      <c r="A144" s="6">
        <v>15</v>
      </c>
      <c r="B144" s="83">
        <f>'SOW Report and Bid Form'!B144</f>
        <v>0</v>
      </c>
      <c r="C144" s="50" t="e">
        <f>VLOOKUP(B144,MQS_CWMP!C5:F128,2,FALSE)</f>
        <v>#N/A</v>
      </c>
      <c r="D144" s="50" t="e">
        <f>VLOOKUP(B144,MQS_CWMP!C5:F128,3,FALSE)</f>
        <v>#N/A</v>
      </c>
      <c r="E144" s="119"/>
      <c r="F144" s="95"/>
      <c r="G144" s="90"/>
      <c r="H144" s="109"/>
    </row>
    <row r="145" spans="1:8" ht="14.4" hidden="1" outlineLevel="1" x14ac:dyDescent="0.3">
      <c r="A145" s="6">
        <v>16</v>
      </c>
      <c r="B145" s="83">
        <f>'SOW Report and Bid Form'!B145</f>
        <v>0</v>
      </c>
      <c r="C145" s="50" t="e">
        <f>VLOOKUP(B145,MQS_CWMP!C5:F128,2,FALSE)</f>
        <v>#N/A</v>
      </c>
      <c r="D145" s="50" t="e">
        <f>VLOOKUP(B145,MQS_CWMP!C5:F128,3,FALSE)</f>
        <v>#N/A</v>
      </c>
      <c r="E145" s="119"/>
      <c r="F145" s="95"/>
      <c r="G145" s="90"/>
      <c r="H145" s="109"/>
    </row>
    <row r="146" spans="1:8" ht="14.4" hidden="1" outlineLevel="1" x14ac:dyDescent="0.3">
      <c r="A146" s="6">
        <v>17</v>
      </c>
      <c r="B146" s="83">
        <f>'SOW Report and Bid Form'!B146</f>
        <v>0</v>
      </c>
      <c r="C146" s="50" t="e">
        <f>VLOOKUP(B146,MQS_CWMP!C5:F128,2,FALSE)</f>
        <v>#N/A</v>
      </c>
      <c r="D146" s="50" t="e">
        <f>VLOOKUP(B146,MQS_CWMP!C5:F128,3,FALSE)</f>
        <v>#N/A</v>
      </c>
      <c r="E146" s="119"/>
      <c r="F146" s="95"/>
      <c r="G146" s="90"/>
      <c r="H146" s="109"/>
    </row>
    <row r="147" spans="1:8" ht="14.4" hidden="1" outlineLevel="1" x14ac:dyDescent="0.3">
      <c r="A147" s="6">
        <v>18</v>
      </c>
      <c r="B147" s="83">
        <f>'SOW Report and Bid Form'!B147</f>
        <v>0</v>
      </c>
      <c r="C147" s="56" t="e">
        <f>VLOOKUP(B147,MQS_CWMP!C5:F128,2,FALSE)</f>
        <v>#N/A</v>
      </c>
      <c r="D147" s="50" t="e">
        <f>VLOOKUP(B147,MQS_CWMP!C5:F128,3,FALSE)</f>
        <v>#N/A</v>
      </c>
      <c r="E147" s="119"/>
      <c r="F147" s="95"/>
      <c r="G147" s="90"/>
      <c r="H147" s="109"/>
    </row>
    <row r="148" spans="1:8" ht="14.4" hidden="1" outlineLevel="1" x14ac:dyDescent="0.3">
      <c r="A148" s="6">
        <v>19</v>
      </c>
      <c r="B148" s="83">
        <f>'SOW Report and Bid Form'!B148</f>
        <v>0</v>
      </c>
      <c r="C148" s="50" t="e">
        <f>VLOOKUP(B148,MQS_CWMP!C5:F128,2,FALSE)</f>
        <v>#N/A</v>
      </c>
      <c r="D148" s="50" t="e">
        <f>VLOOKUP(B148,MQS_CWMP!C5:F128,3,FALSE)</f>
        <v>#N/A</v>
      </c>
      <c r="E148" s="119"/>
      <c r="F148" s="95"/>
      <c r="G148" s="90"/>
      <c r="H148" s="109"/>
    </row>
    <row r="149" spans="1:8" ht="15" hidden="1" outlineLevel="1" thickBot="1" x14ac:dyDescent="0.35">
      <c r="A149" s="10">
        <v>20</v>
      </c>
      <c r="B149" s="83">
        <f>'SOW Report and Bid Form'!B149</f>
        <v>0</v>
      </c>
      <c r="C149" s="53" t="e">
        <f>VLOOKUP(B149,MQS_CWMP!C5:F128,2,FALSE)</f>
        <v>#N/A</v>
      </c>
      <c r="D149" s="53" t="e">
        <f>VLOOKUP(B149,MQS_CWMP!C5:F128,3,FALSE)</f>
        <v>#N/A</v>
      </c>
      <c r="E149" s="120"/>
      <c r="F149" s="96"/>
      <c r="G149" s="91"/>
      <c r="H149" s="109"/>
    </row>
    <row r="150" spans="1:8" ht="14.4" collapsed="1" thickBot="1" x14ac:dyDescent="0.3">
      <c r="A150" s="6"/>
      <c r="B150" s="34"/>
      <c r="C150" s="34"/>
      <c r="D150" s="62"/>
      <c r="E150" s="123"/>
      <c r="F150" s="97"/>
      <c r="G150" s="92"/>
      <c r="H150" s="109"/>
    </row>
    <row r="151" spans="1:8" ht="15.6" thickBot="1" x14ac:dyDescent="0.3">
      <c r="A151" s="6"/>
      <c r="B151" s="208" t="s">
        <v>187</v>
      </c>
      <c r="C151" s="208"/>
      <c r="D151" s="15"/>
      <c r="E151" s="124"/>
      <c r="F151" s="98"/>
      <c r="G151" s="98"/>
      <c r="H151" s="109"/>
    </row>
    <row r="152" spans="1:8" hidden="1" outlineLevel="1" x14ac:dyDescent="0.25">
      <c r="A152" s="6"/>
      <c r="B152" s="33" t="s">
        <v>73</v>
      </c>
      <c r="C152" s="33" t="s">
        <v>72</v>
      </c>
      <c r="D152" s="12" t="s">
        <v>23</v>
      </c>
      <c r="E152" s="88" t="s">
        <v>223</v>
      </c>
      <c r="F152" s="94" t="s">
        <v>175</v>
      </c>
      <c r="G152" s="88" t="s">
        <v>224</v>
      </c>
      <c r="H152" s="109"/>
    </row>
    <row r="153" spans="1:8" ht="14.4" hidden="1" outlineLevel="1" x14ac:dyDescent="0.3">
      <c r="A153" s="6">
        <v>1</v>
      </c>
      <c r="B153" s="83">
        <f>'SOW Report and Bid Form'!B153</f>
        <v>0</v>
      </c>
      <c r="C153" s="54" t="e">
        <f>VLOOKUP(B153,MQS_CWMP!C5:F128,2,FALSE)</f>
        <v>#N/A</v>
      </c>
      <c r="D153" s="54" t="e">
        <f>VLOOKUP(B153,MQS_CWMP!C5:F128,3,FALSE)</f>
        <v>#N/A</v>
      </c>
      <c r="E153" s="119"/>
      <c r="F153" s="99"/>
      <c r="G153" s="89"/>
      <c r="H153" s="109"/>
    </row>
    <row r="154" spans="1:8" ht="14.4" hidden="1" outlineLevel="1" x14ac:dyDescent="0.3">
      <c r="A154" s="6">
        <v>2</v>
      </c>
      <c r="B154" s="83">
        <f>'SOW Report and Bid Form'!B154</f>
        <v>0</v>
      </c>
      <c r="C154" s="50" t="e">
        <f>VLOOKUP(B154,MQS_CWMP!C5:F128,2,FALSE)</f>
        <v>#N/A</v>
      </c>
      <c r="D154" s="50" t="e">
        <f>VLOOKUP(B154,MQS_CWMP!C5:F128,3,FALSE)</f>
        <v>#N/A</v>
      </c>
      <c r="E154" s="119"/>
      <c r="F154" s="100"/>
      <c r="G154" s="90"/>
      <c r="H154" s="109"/>
    </row>
    <row r="155" spans="1:8" ht="14.4" hidden="1" outlineLevel="1" x14ac:dyDescent="0.3">
      <c r="A155" s="6">
        <v>3</v>
      </c>
      <c r="B155" s="83">
        <f>'SOW Report and Bid Form'!B155</f>
        <v>0</v>
      </c>
      <c r="C155" s="50" t="e">
        <f>VLOOKUP(B155,MQS_CWMP!C5:F128,2,FALSE)</f>
        <v>#N/A</v>
      </c>
      <c r="D155" s="50" t="e">
        <f>VLOOKUP(B155,MQS_CWMP!C5:F128,3,FALSE)</f>
        <v>#N/A</v>
      </c>
      <c r="E155" s="119"/>
      <c r="F155" s="101"/>
      <c r="G155" s="90"/>
      <c r="H155" s="109"/>
    </row>
    <row r="156" spans="1:8" ht="14.4" hidden="1" outlineLevel="1" x14ac:dyDescent="0.3">
      <c r="A156" s="6">
        <v>4</v>
      </c>
      <c r="B156" s="83">
        <f>'SOW Report and Bid Form'!B156</f>
        <v>0</v>
      </c>
      <c r="C156" s="50" t="e">
        <f>VLOOKUP(B156,MQS_CWMP!C5:F128,2,FALSE)</f>
        <v>#N/A</v>
      </c>
      <c r="D156" s="50" t="e">
        <f>VLOOKUP(B156,MQS_CWMP!C5:F128,3,FALSE)</f>
        <v>#N/A</v>
      </c>
      <c r="E156" s="119"/>
      <c r="F156" s="102"/>
      <c r="G156" s="90"/>
      <c r="H156" s="109"/>
    </row>
    <row r="157" spans="1:8" ht="14.4" hidden="1" outlineLevel="1" x14ac:dyDescent="0.3">
      <c r="A157" s="6">
        <v>5</v>
      </c>
      <c r="B157" s="83">
        <f>'SOW Report and Bid Form'!B157</f>
        <v>0</v>
      </c>
      <c r="C157" s="56" t="e">
        <f>VLOOKUP(B157,MQS_CWMP!C5:F128,2,FALSE)</f>
        <v>#N/A</v>
      </c>
      <c r="D157" s="50" t="e">
        <f>VLOOKUP(B157,MQS_CWMP!C5:F128,3,FALSE)</f>
        <v>#N/A</v>
      </c>
      <c r="E157" s="119"/>
      <c r="F157" s="95"/>
      <c r="G157" s="90"/>
      <c r="H157" s="109"/>
    </row>
    <row r="158" spans="1:8" ht="14.4" hidden="1" outlineLevel="1" x14ac:dyDescent="0.3">
      <c r="A158" s="6">
        <v>6</v>
      </c>
      <c r="B158" s="83">
        <f>'SOW Report and Bid Form'!B158</f>
        <v>0</v>
      </c>
      <c r="C158" s="50" t="e">
        <f>VLOOKUP(B158,MQS_CWMP!C5:F128,2,FALSE)</f>
        <v>#N/A</v>
      </c>
      <c r="D158" s="50" t="e">
        <f>VLOOKUP(B158,MQS_CWMP!C5:F128,3,FALSE)</f>
        <v>#N/A</v>
      </c>
      <c r="E158" s="119"/>
      <c r="F158" s="95"/>
      <c r="G158" s="90"/>
      <c r="H158" s="109"/>
    </row>
    <row r="159" spans="1:8" ht="14.4" hidden="1" outlineLevel="1" x14ac:dyDescent="0.3">
      <c r="A159" s="6">
        <v>7</v>
      </c>
      <c r="B159" s="83">
        <f>'SOW Report and Bid Form'!B159</f>
        <v>0</v>
      </c>
      <c r="C159" s="50" t="e">
        <f>VLOOKUP(B159,MQS_CWMP!C5:F128,2,FALSE)</f>
        <v>#N/A</v>
      </c>
      <c r="D159" s="56" t="e">
        <f>VLOOKUP(B159,MQS_CWMP!C5:F128,3,FALSE)</f>
        <v>#N/A</v>
      </c>
      <c r="E159" s="119"/>
      <c r="F159" s="95"/>
      <c r="G159" s="90"/>
      <c r="H159" s="109"/>
    </row>
    <row r="160" spans="1:8" ht="14.4" hidden="1" outlineLevel="1" x14ac:dyDescent="0.3">
      <c r="A160" s="6">
        <v>8</v>
      </c>
      <c r="B160" s="83">
        <f>'SOW Report and Bid Form'!B160</f>
        <v>0</v>
      </c>
      <c r="C160" s="50" t="e">
        <f>VLOOKUP(B160,MQS_CWMP!C5:F128,2,FALSE)</f>
        <v>#N/A</v>
      </c>
      <c r="D160" s="50" t="e">
        <f>VLOOKUP(B160,MQS_CWMP!C5:F128,3,FALSE)</f>
        <v>#N/A</v>
      </c>
      <c r="E160" s="119"/>
      <c r="F160" s="95"/>
      <c r="G160" s="90"/>
      <c r="H160" s="109"/>
    </row>
    <row r="161" spans="1:8" ht="14.4" hidden="1" outlineLevel="1" x14ac:dyDescent="0.3">
      <c r="A161" s="6">
        <v>9</v>
      </c>
      <c r="B161" s="83">
        <f>'SOW Report and Bid Form'!B161</f>
        <v>0</v>
      </c>
      <c r="C161" s="56" t="e">
        <f>VLOOKUP(B161,MQS_CWMP!C5:F128,2,FALSE)</f>
        <v>#N/A</v>
      </c>
      <c r="D161" s="54" t="e">
        <f>VLOOKUP(B161,MQS_CWMP!C5:F128,3,FALSE)</f>
        <v>#N/A</v>
      </c>
      <c r="E161" s="119"/>
      <c r="F161" s="95"/>
      <c r="G161" s="90"/>
      <c r="H161" s="109"/>
    </row>
    <row r="162" spans="1:8" ht="14.4" hidden="1" outlineLevel="1" x14ac:dyDescent="0.3">
      <c r="A162" s="6">
        <v>10</v>
      </c>
      <c r="B162" s="83">
        <f>'SOW Report and Bid Form'!B162</f>
        <v>0</v>
      </c>
      <c r="C162" s="50" t="e">
        <f>VLOOKUP(B162,MQS_CWMP!C5:F128,2,FALSE)</f>
        <v>#N/A</v>
      </c>
      <c r="D162" s="50" t="e">
        <f>VLOOKUP(B162,MQS_CWMP!C5:F128,3,FALSE)</f>
        <v>#N/A</v>
      </c>
      <c r="E162" s="119"/>
      <c r="F162" s="95"/>
      <c r="G162" s="90"/>
      <c r="H162" s="109"/>
    </row>
    <row r="163" spans="1:8" ht="14.4" hidden="1" outlineLevel="1" x14ac:dyDescent="0.3">
      <c r="A163" s="6">
        <v>11</v>
      </c>
      <c r="B163" s="83">
        <f>'SOW Report and Bid Form'!B163</f>
        <v>0</v>
      </c>
      <c r="C163" s="56" t="e">
        <f>VLOOKUP(B163,MQS_CWMP!C5:F128,2,FALSE)</f>
        <v>#N/A</v>
      </c>
      <c r="D163" s="50" t="e">
        <f>VLOOKUP(B163,MQS_CWMP!C5:F128,3,FALSE)</f>
        <v>#N/A</v>
      </c>
      <c r="E163" s="119"/>
      <c r="F163" s="95"/>
      <c r="G163" s="90"/>
      <c r="H163" s="109"/>
    </row>
    <row r="164" spans="1:8" ht="14.4" hidden="1" outlineLevel="1" x14ac:dyDescent="0.3">
      <c r="A164" s="6">
        <v>12</v>
      </c>
      <c r="B164" s="83">
        <f>'SOW Report and Bid Form'!B164</f>
        <v>0</v>
      </c>
      <c r="C164" s="50" t="e">
        <f>VLOOKUP(B164,MQS_CWMP!C5:F128,2,FALSE)</f>
        <v>#N/A</v>
      </c>
      <c r="D164" s="50" t="e">
        <f>VLOOKUP(B164,MQS_CWMP!C5:F128,3,FALSE)</f>
        <v>#N/A</v>
      </c>
      <c r="E164" s="119"/>
      <c r="F164" s="95"/>
      <c r="G164" s="90"/>
      <c r="H164" s="109"/>
    </row>
    <row r="165" spans="1:8" ht="14.4" hidden="1" outlineLevel="1" x14ac:dyDescent="0.3">
      <c r="A165" s="6">
        <v>13</v>
      </c>
      <c r="B165" s="83">
        <f>'SOW Report and Bid Form'!B165</f>
        <v>0</v>
      </c>
      <c r="C165" s="50" t="e">
        <f>VLOOKUP(B165,MQS_CWMP!C5:F128,2,FALSE)</f>
        <v>#N/A</v>
      </c>
      <c r="D165" s="50" t="e">
        <f>VLOOKUP(B165,MQS_CWMP!C5:F128,3,FALSE)</f>
        <v>#N/A</v>
      </c>
      <c r="E165" s="119"/>
      <c r="F165" s="95"/>
      <c r="G165" s="90"/>
      <c r="H165" s="109"/>
    </row>
    <row r="166" spans="1:8" ht="14.4" hidden="1" outlineLevel="1" x14ac:dyDescent="0.3">
      <c r="A166" s="6">
        <v>14</v>
      </c>
      <c r="B166" s="83">
        <f>'SOW Report and Bid Form'!B166</f>
        <v>0</v>
      </c>
      <c r="C166" s="50" t="e">
        <f>VLOOKUP(B166,MQS_CWMP!C5:F128,2,FALSE)</f>
        <v>#N/A</v>
      </c>
      <c r="D166" s="50" t="e">
        <f>VLOOKUP(B166,MQS_CWMP!C5:F128,3,FALSE)</f>
        <v>#N/A</v>
      </c>
      <c r="E166" s="119"/>
      <c r="F166" s="95"/>
      <c r="G166" s="90"/>
      <c r="H166" s="109"/>
    </row>
    <row r="167" spans="1:8" ht="14.4" hidden="1" outlineLevel="1" x14ac:dyDescent="0.3">
      <c r="A167" s="6">
        <v>15</v>
      </c>
      <c r="B167" s="83">
        <f>'SOW Report and Bid Form'!B167</f>
        <v>0</v>
      </c>
      <c r="C167" s="50" t="e">
        <f>VLOOKUP(B167,MQS_CWMP!C5:F128,2,FALSE)</f>
        <v>#N/A</v>
      </c>
      <c r="D167" s="50" t="e">
        <f>VLOOKUP(B67,MQS_CWMP!C5:F128,3,FALSE)</f>
        <v>#N/A</v>
      </c>
      <c r="E167" s="119"/>
      <c r="F167" s="95"/>
      <c r="G167" s="90"/>
      <c r="H167" s="109"/>
    </row>
    <row r="168" spans="1:8" ht="14.4" hidden="1" outlineLevel="1" x14ac:dyDescent="0.3">
      <c r="A168" s="6">
        <v>16</v>
      </c>
      <c r="B168" s="83">
        <f>'SOW Report and Bid Form'!B168</f>
        <v>0</v>
      </c>
      <c r="C168" s="50" t="e">
        <f>VLOOKUP(B168,MQS_CWMP!C5:F128,2,FALSE)</f>
        <v>#N/A</v>
      </c>
      <c r="D168" s="50" t="e">
        <f>VLOOKUP(B168,MQS_CWMP!C5:F128,3,FALSE)</f>
        <v>#N/A</v>
      </c>
      <c r="E168" s="119"/>
      <c r="F168" s="95"/>
      <c r="G168" s="90"/>
      <c r="H168" s="109"/>
    </row>
    <row r="169" spans="1:8" ht="14.4" hidden="1" outlineLevel="1" x14ac:dyDescent="0.3">
      <c r="A169" s="6">
        <v>17</v>
      </c>
      <c r="B169" s="83">
        <f>'SOW Report and Bid Form'!B169</f>
        <v>0</v>
      </c>
      <c r="C169" s="50" t="e">
        <f>VLOOKUP(B169,MQS_CWMP!C5:F128,2,FALSE)</f>
        <v>#N/A</v>
      </c>
      <c r="D169" s="50" t="e">
        <f>VLOOKUP(B169,MQS_CWMP!C5:F128,3,FALSE)</f>
        <v>#N/A</v>
      </c>
      <c r="E169" s="119"/>
      <c r="F169" s="95"/>
      <c r="G169" s="90"/>
      <c r="H169" s="109"/>
    </row>
    <row r="170" spans="1:8" ht="14.4" hidden="1" outlineLevel="1" x14ac:dyDescent="0.3">
      <c r="A170" s="6">
        <v>18</v>
      </c>
      <c r="B170" s="83">
        <f>'SOW Report and Bid Form'!B170</f>
        <v>0</v>
      </c>
      <c r="C170" s="56" t="e">
        <f>VLOOKUP(B170,MQS_CWMP!C5:F128,2,FALSE)</f>
        <v>#N/A</v>
      </c>
      <c r="D170" s="50" t="e">
        <f>VLOOKUP(B170,MQS_CWMP!C5:F128,3,FALSE)</f>
        <v>#N/A</v>
      </c>
      <c r="E170" s="119"/>
      <c r="F170" s="95"/>
      <c r="G170" s="90"/>
      <c r="H170" s="109"/>
    </row>
    <row r="171" spans="1:8" ht="14.4" hidden="1" outlineLevel="1" x14ac:dyDescent="0.3">
      <c r="A171" s="6">
        <v>19</v>
      </c>
      <c r="B171" s="83">
        <f>'SOW Report and Bid Form'!B171</f>
        <v>0</v>
      </c>
      <c r="C171" s="50" t="e">
        <f>VLOOKUP(B171,MQS_CWMP!C5:F128,2,FALSE)</f>
        <v>#N/A</v>
      </c>
      <c r="D171" s="50" t="e">
        <f>VLOOKUP(B171,MQS_CWMP!C5:F128,3,FALSE)</f>
        <v>#N/A</v>
      </c>
      <c r="E171" s="119"/>
      <c r="F171" s="95"/>
      <c r="G171" s="90"/>
      <c r="H171" s="109"/>
    </row>
    <row r="172" spans="1:8" ht="15" hidden="1" outlineLevel="1" thickBot="1" x14ac:dyDescent="0.35">
      <c r="A172" s="10">
        <v>20</v>
      </c>
      <c r="B172" s="83">
        <f>'SOW Report and Bid Form'!B172</f>
        <v>0</v>
      </c>
      <c r="C172" s="53" t="e">
        <f>VLOOKUP(B172,MQS_CWMP!C5:F128,2,FALSE)</f>
        <v>#N/A</v>
      </c>
      <c r="D172" s="53" t="e">
        <f>VLOOKUP(B172,MQS_CWMP!C5:F128,3,FALSE)</f>
        <v>#N/A</v>
      </c>
      <c r="E172" s="120"/>
      <c r="F172" s="96"/>
      <c r="G172" s="91"/>
      <c r="H172" s="109"/>
    </row>
    <row r="173" spans="1:8" ht="14.4" collapsed="1" thickBot="1" x14ac:dyDescent="0.3">
      <c r="A173" s="6"/>
      <c r="B173" s="34"/>
      <c r="C173" s="34"/>
      <c r="D173" s="62"/>
      <c r="E173" s="123"/>
      <c r="F173" s="97"/>
      <c r="G173" s="92"/>
      <c r="H173" s="109"/>
    </row>
    <row r="174" spans="1:8" ht="15.6" thickBot="1" x14ac:dyDescent="0.3">
      <c r="A174" s="6"/>
      <c r="B174" s="208" t="s">
        <v>282</v>
      </c>
      <c r="C174" s="208"/>
      <c r="D174" s="15"/>
      <c r="E174" s="124"/>
      <c r="F174" s="98"/>
      <c r="G174" s="98"/>
      <c r="H174" s="109"/>
    </row>
    <row r="175" spans="1:8" hidden="1" outlineLevel="1" x14ac:dyDescent="0.25">
      <c r="A175" s="6"/>
      <c r="B175" s="33" t="s">
        <v>73</v>
      </c>
      <c r="C175" s="33" t="s">
        <v>72</v>
      </c>
      <c r="D175" s="12" t="s">
        <v>23</v>
      </c>
      <c r="E175" s="88" t="s">
        <v>223</v>
      </c>
      <c r="F175" s="94" t="s">
        <v>175</v>
      </c>
      <c r="G175" s="88" t="s">
        <v>224</v>
      </c>
      <c r="H175" s="109"/>
    </row>
    <row r="176" spans="1:8" ht="14.4" hidden="1" outlineLevel="2" x14ac:dyDescent="0.3">
      <c r="A176" s="6">
        <v>1</v>
      </c>
      <c r="B176" s="83">
        <f>'SOW Report and Bid Form'!B176</f>
        <v>0</v>
      </c>
      <c r="C176" s="54" t="e">
        <f>VLOOKUP(B176,MQS_CWMP!C5:F36,2,FALSE)</f>
        <v>#N/A</v>
      </c>
      <c r="D176" s="54" t="e">
        <f>VLOOKUP(B176,MQS_CWMP!C5:F128,3,FALSE)</f>
        <v>#N/A</v>
      </c>
      <c r="E176" s="119"/>
      <c r="F176" s="99"/>
      <c r="G176" s="89"/>
      <c r="H176" s="109"/>
    </row>
    <row r="177" spans="1:8" ht="14.4" hidden="1" outlineLevel="2" x14ac:dyDescent="0.3">
      <c r="A177" s="6">
        <v>2</v>
      </c>
      <c r="B177" s="83">
        <f>'SOW Report and Bid Form'!B177</f>
        <v>0</v>
      </c>
      <c r="C177" s="50" t="e">
        <f>VLOOKUP(B177,MQS_CWMP!C5:F128,2,FALSE)</f>
        <v>#N/A</v>
      </c>
      <c r="D177" s="50" t="e">
        <f>VLOOKUP(B177,MQS_CWMP!C5:F128,3,FALSE)</f>
        <v>#N/A</v>
      </c>
      <c r="E177" s="119"/>
      <c r="F177" s="100"/>
      <c r="G177" s="90"/>
      <c r="H177" s="109"/>
    </row>
    <row r="178" spans="1:8" ht="14.4" hidden="1" outlineLevel="2" x14ac:dyDescent="0.3">
      <c r="A178" s="6">
        <v>3</v>
      </c>
      <c r="B178" s="83">
        <f>'SOW Report and Bid Form'!B178</f>
        <v>0</v>
      </c>
      <c r="C178" s="50" t="e">
        <f>VLOOKUP(B178,MQS_CWMP!C5:F128,2,FALSE)</f>
        <v>#N/A</v>
      </c>
      <c r="D178" s="50" t="e">
        <f>VLOOKUP(B178,MQS_CWMP!C5:F128,3,FALSE)</f>
        <v>#N/A</v>
      </c>
      <c r="E178" s="119"/>
      <c r="F178" s="101"/>
      <c r="G178" s="90"/>
      <c r="H178" s="109"/>
    </row>
    <row r="179" spans="1:8" ht="14.4" hidden="1" outlineLevel="2" x14ac:dyDescent="0.3">
      <c r="A179" s="6">
        <v>4</v>
      </c>
      <c r="B179" s="83">
        <f>'SOW Report and Bid Form'!B179</f>
        <v>0</v>
      </c>
      <c r="C179" s="50" t="e">
        <f>VLOOKUP(B179,MQS_CWMP!C5:F128,2,FALSE)</f>
        <v>#N/A</v>
      </c>
      <c r="D179" s="50" t="e">
        <f>VLOOKUP(B179,MQS_CWMP!C5:F128,3,FALSE)</f>
        <v>#N/A</v>
      </c>
      <c r="E179" s="119"/>
      <c r="F179" s="102"/>
      <c r="G179" s="90"/>
      <c r="H179" s="109"/>
    </row>
    <row r="180" spans="1:8" ht="14.4" hidden="1" outlineLevel="2" x14ac:dyDescent="0.3">
      <c r="A180" s="6">
        <v>5</v>
      </c>
      <c r="B180" s="83">
        <f>'SOW Report and Bid Form'!B180</f>
        <v>0</v>
      </c>
      <c r="C180" s="56" t="e">
        <f>VLOOKUP(B180,MQS_CWMP!C5:F128,2,FALSE)</f>
        <v>#N/A</v>
      </c>
      <c r="D180" s="50" t="e">
        <f>VLOOKUP(B180,MQS_CWMP!C5:F128,3,FALSE)</f>
        <v>#N/A</v>
      </c>
      <c r="E180" s="119"/>
      <c r="F180" s="95"/>
      <c r="G180" s="90"/>
      <c r="H180" s="109"/>
    </row>
    <row r="181" spans="1:8" ht="14.4" hidden="1" outlineLevel="2" x14ac:dyDescent="0.3">
      <c r="A181" s="6">
        <v>6</v>
      </c>
      <c r="B181" s="83">
        <f>'SOW Report and Bid Form'!B181</f>
        <v>0</v>
      </c>
      <c r="C181" s="50" t="e">
        <f>VLOOKUP(B181,MQS_CWMP!C5:F128,2,FALSE)</f>
        <v>#N/A</v>
      </c>
      <c r="D181" s="50" t="e">
        <f>VLOOKUP(B181,MQS_CWMP!C5:F128,3,FALSE)</f>
        <v>#N/A</v>
      </c>
      <c r="E181" s="119"/>
      <c r="F181" s="95"/>
      <c r="G181" s="90"/>
      <c r="H181" s="109"/>
    </row>
    <row r="182" spans="1:8" ht="14.4" hidden="1" outlineLevel="2" x14ac:dyDescent="0.3">
      <c r="A182" s="6">
        <v>7</v>
      </c>
      <c r="B182" s="83">
        <f>'SOW Report and Bid Form'!B182</f>
        <v>0</v>
      </c>
      <c r="C182" s="50" t="e">
        <f>VLOOKUP(B182,MQS_CWMP!C5:F128,2,FALSE)</f>
        <v>#N/A</v>
      </c>
      <c r="D182" s="56" t="e">
        <f>VLOOKUP(B182,MQS_CWMP!C5:F128,3,FALSE)</f>
        <v>#N/A</v>
      </c>
      <c r="E182" s="119"/>
      <c r="F182" s="95"/>
      <c r="G182" s="90"/>
      <c r="H182" s="109"/>
    </row>
    <row r="183" spans="1:8" ht="14.4" hidden="1" outlineLevel="2" x14ac:dyDescent="0.3">
      <c r="A183" s="6">
        <v>8</v>
      </c>
      <c r="B183" s="83">
        <f>'SOW Report and Bid Form'!B183</f>
        <v>0</v>
      </c>
      <c r="C183" s="50" t="e">
        <f>VLOOKUP(B183,MQS_CWMP!C5:F128,2,FALSE)</f>
        <v>#N/A</v>
      </c>
      <c r="D183" s="50" t="e">
        <f>VLOOKUP(B183,MQS_CWMP!C5:F128,3,FALSE)</f>
        <v>#N/A</v>
      </c>
      <c r="E183" s="119"/>
      <c r="F183" s="95"/>
      <c r="G183" s="90"/>
      <c r="H183" s="109"/>
    </row>
    <row r="184" spans="1:8" ht="14.4" hidden="1" outlineLevel="2" x14ac:dyDescent="0.3">
      <c r="A184" s="6">
        <v>9</v>
      </c>
      <c r="B184" s="83">
        <f>'SOW Report and Bid Form'!B184</f>
        <v>0</v>
      </c>
      <c r="C184" s="56" t="e">
        <f>VLOOKUP(B184,MQS_CWMP!C5:F128,2,FALSE)</f>
        <v>#N/A</v>
      </c>
      <c r="D184" s="54" t="e">
        <f>VLOOKUP(B184,MQS_CWMP!C5:F128,3,FALSE)</f>
        <v>#N/A</v>
      </c>
      <c r="E184" s="119"/>
      <c r="F184" s="95"/>
      <c r="G184" s="90"/>
      <c r="H184" s="109"/>
    </row>
    <row r="185" spans="1:8" ht="14.4" hidden="1" outlineLevel="2" x14ac:dyDescent="0.3">
      <c r="A185" s="6">
        <v>10</v>
      </c>
      <c r="B185" s="83">
        <f>'SOW Report and Bid Form'!B185</f>
        <v>0</v>
      </c>
      <c r="C185" s="50" t="e">
        <f>VLOOKUP(B185,MQS_CWMP!C5:F128,2,FALSE)</f>
        <v>#N/A</v>
      </c>
      <c r="D185" s="50" t="e">
        <f>VLOOKUP(B185,MQS_CWMP!C5:F128,3,FALSE)</f>
        <v>#N/A</v>
      </c>
      <c r="E185" s="119"/>
      <c r="F185" s="95"/>
      <c r="G185" s="90"/>
      <c r="H185" s="109"/>
    </row>
    <row r="186" spans="1:8" ht="14.4" hidden="1" outlineLevel="2" x14ac:dyDescent="0.3">
      <c r="A186" s="6">
        <v>11</v>
      </c>
      <c r="B186" s="83">
        <f>'SOW Report and Bid Form'!B186</f>
        <v>0</v>
      </c>
      <c r="C186" s="56" t="e">
        <f>VLOOKUP(B186,MQS_CWMP!C5:F128,2,FALSE)</f>
        <v>#N/A</v>
      </c>
      <c r="D186" s="50" t="e">
        <f>VLOOKUP(B186,MQS_CWMP!C5:F128,3,FALSE)</f>
        <v>#N/A</v>
      </c>
      <c r="E186" s="119"/>
      <c r="F186" s="95"/>
      <c r="G186" s="90"/>
      <c r="H186" s="109"/>
    </row>
    <row r="187" spans="1:8" ht="14.4" hidden="1" outlineLevel="2" x14ac:dyDescent="0.3">
      <c r="A187" s="6">
        <v>12</v>
      </c>
      <c r="B187" s="83">
        <f>'SOW Report and Bid Form'!B187</f>
        <v>0</v>
      </c>
      <c r="C187" s="50" t="e">
        <f>VLOOKUP(B187,MQS_CWMP!C5:F128,2,FALSE)</f>
        <v>#N/A</v>
      </c>
      <c r="D187" s="50" t="e">
        <f>VLOOKUP(B187,MQS_CWMP!C5:F128,3,FALSE)</f>
        <v>#N/A</v>
      </c>
      <c r="E187" s="119"/>
      <c r="F187" s="95"/>
      <c r="G187" s="90"/>
      <c r="H187" s="109"/>
    </row>
    <row r="188" spans="1:8" ht="14.4" hidden="1" outlineLevel="2" x14ac:dyDescent="0.3">
      <c r="A188" s="6">
        <v>13</v>
      </c>
      <c r="B188" s="83">
        <f>'SOW Report and Bid Form'!B188</f>
        <v>0</v>
      </c>
      <c r="C188" s="50" t="e">
        <f>VLOOKUP(B188,MQS_CWMP!C5:F128,2,FALSE)</f>
        <v>#N/A</v>
      </c>
      <c r="D188" s="50" t="e">
        <f>VLOOKUP(B188,MQS_CWMP!C5:F128,3,FALSE)</f>
        <v>#N/A</v>
      </c>
      <c r="E188" s="119"/>
      <c r="F188" s="95"/>
      <c r="G188" s="90"/>
      <c r="H188" s="109"/>
    </row>
    <row r="189" spans="1:8" ht="14.4" hidden="1" outlineLevel="2" x14ac:dyDescent="0.3">
      <c r="A189" s="6">
        <v>14</v>
      </c>
      <c r="B189" s="83">
        <f>'SOW Report and Bid Form'!B189</f>
        <v>0</v>
      </c>
      <c r="C189" s="50" t="e">
        <f>VLOOKUP(B189,MQS_CWMP!C5:F128,2,FALSE)</f>
        <v>#N/A</v>
      </c>
      <c r="D189" s="50" t="e">
        <f>VLOOKUP(B189,MQS_CWMP!C5:F128,3,FALSE)</f>
        <v>#N/A</v>
      </c>
      <c r="E189" s="119"/>
      <c r="F189" s="95"/>
      <c r="G189" s="90"/>
      <c r="H189" s="109"/>
    </row>
    <row r="190" spans="1:8" ht="14.4" hidden="1" outlineLevel="2" x14ac:dyDescent="0.3">
      <c r="A190" s="6">
        <v>15</v>
      </c>
      <c r="B190" s="83">
        <f>'SOW Report and Bid Form'!B190</f>
        <v>0</v>
      </c>
      <c r="C190" s="50" t="e">
        <f>VLOOKUP(B190,MQS_CWMP!C5:F128,2,FALSE)</f>
        <v>#N/A</v>
      </c>
      <c r="D190" s="50" t="e">
        <f>VLOOKUP(B190,MQS_CWMP!C5:F128,3,FALSE)</f>
        <v>#N/A</v>
      </c>
      <c r="E190" s="119"/>
      <c r="F190" s="95"/>
      <c r="G190" s="90"/>
      <c r="H190" s="109"/>
    </row>
    <row r="191" spans="1:8" ht="14.4" hidden="1" outlineLevel="2" x14ac:dyDescent="0.3">
      <c r="A191" s="6">
        <v>16</v>
      </c>
      <c r="B191" s="83">
        <f>'SOW Report and Bid Form'!B191</f>
        <v>0</v>
      </c>
      <c r="C191" s="50" t="e">
        <f>VLOOKUP(B191,MQS_CWMP!C5:F128,2,FALSE)</f>
        <v>#N/A</v>
      </c>
      <c r="D191" s="50" t="e">
        <f>VLOOKUP(B191,MQS_CWMP!C5:F128,3,FALSE)</f>
        <v>#N/A</v>
      </c>
      <c r="E191" s="119"/>
      <c r="F191" s="95"/>
      <c r="G191" s="90"/>
      <c r="H191" s="109"/>
    </row>
    <row r="192" spans="1:8" ht="14.4" hidden="1" outlineLevel="2" x14ac:dyDescent="0.3">
      <c r="A192" s="6">
        <v>17</v>
      </c>
      <c r="B192" s="83">
        <f>'SOW Report and Bid Form'!B192</f>
        <v>0</v>
      </c>
      <c r="C192" s="50" t="e">
        <f>VLOOKUP(B192,MQS_CWMP!C5:F128,2,FALSE)</f>
        <v>#N/A</v>
      </c>
      <c r="D192" s="50" t="e">
        <f>VLOOKUP(B192,MQS_CWMP!C5:F128,3,FALSE)</f>
        <v>#N/A</v>
      </c>
      <c r="E192" s="119"/>
      <c r="F192" s="95"/>
      <c r="G192" s="90"/>
      <c r="H192" s="109"/>
    </row>
    <row r="193" spans="1:35" ht="14.4" hidden="1" outlineLevel="2" x14ac:dyDescent="0.3">
      <c r="A193" s="6">
        <v>18</v>
      </c>
      <c r="B193" s="83">
        <f>'SOW Report and Bid Form'!B193</f>
        <v>0</v>
      </c>
      <c r="C193" s="56" t="e">
        <f>VLOOKUP(B193,MQS_CWMP!C5:F128,2,FALSE)</f>
        <v>#N/A</v>
      </c>
      <c r="D193" s="50" t="e">
        <f>VLOOKUP(B193,MQS_CWMP!C5:F128,3,FALSE)</f>
        <v>#N/A</v>
      </c>
      <c r="E193" s="119"/>
      <c r="F193" s="95"/>
      <c r="G193" s="90"/>
      <c r="H193" s="109"/>
    </row>
    <row r="194" spans="1:35" ht="14.4" hidden="1" outlineLevel="2" x14ac:dyDescent="0.3">
      <c r="A194" s="6">
        <v>19</v>
      </c>
      <c r="B194" s="83">
        <f>'SOW Report and Bid Form'!B194</f>
        <v>0</v>
      </c>
      <c r="C194" s="50" t="e">
        <f>VLOOKUP(B194,MQS_CWMP!C5:F128,2,FALSE)</f>
        <v>#N/A</v>
      </c>
      <c r="D194" s="50" t="e">
        <f>VLOOKUP(B194,MQS_CWMP!C5:F128,3,FALSE)</f>
        <v>#N/A</v>
      </c>
      <c r="E194" s="119"/>
      <c r="F194" s="95"/>
      <c r="G194" s="90"/>
      <c r="H194" s="109"/>
    </row>
    <row r="195" spans="1:35" ht="15" hidden="1" outlineLevel="2" thickBot="1" x14ac:dyDescent="0.35">
      <c r="A195" s="10">
        <v>20</v>
      </c>
      <c r="B195" s="84">
        <f>'SOW Report and Bid Form'!B195</f>
        <v>0</v>
      </c>
      <c r="C195" s="61" t="e">
        <f>VLOOKUP(B195,MQS_CWMP!C5:F128,2,FALSE)</f>
        <v>#N/A</v>
      </c>
      <c r="D195" s="61" t="e">
        <f>VLOOKUP(B195,MQS_CWMP!C5:F128,3,FALSE)</f>
        <v>#N/A</v>
      </c>
      <c r="E195" s="120"/>
      <c r="F195" s="96"/>
      <c r="G195" s="91"/>
      <c r="H195" s="109"/>
    </row>
    <row r="196" spans="1:35" s="26" customFormat="1" ht="14.4" collapsed="1" thickBot="1" x14ac:dyDescent="0.3">
      <c r="A196" s="6"/>
      <c r="B196" s="80"/>
      <c r="C196" s="80"/>
      <c r="D196" s="79"/>
      <c r="E196" s="126"/>
      <c r="F196" s="105"/>
      <c r="G196" s="111"/>
      <c r="H196" s="109"/>
      <c r="AI196" s="5"/>
    </row>
    <row r="197" spans="1:35" s="26" customFormat="1" ht="17.25" customHeight="1" thickBot="1" x14ac:dyDescent="0.3">
      <c r="A197" s="6"/>
      <c r="B197" s="208" t="s">
        <v>189</v>
      </c>
      <c r="C197" s="208"/>
      <c r="D197" s="15"/>
      <c r="E197" s="124"/>
      <c r="F197" s="98"/>
      <c r="G197" s="98"/>
      <c r="H197" s="109"/>
      <c r="AI197" s="5"/>
    </row>
    <row r="198" spans="1:35" s="26" customFormat="1" hidden="1" outlineLevel="1" x14ac:dyDescent="0.25">
      <c r="A198" s="6"/>
      <c r="B198" s="33" t="s">
        <v>73</v>
      </c>
      <c r="C198" s="33" t="s">
        <v>72</v>
      </c>
      <c r="D198" s="12" t="s">
        <v>23</v>
      </c>
      <c r="E198" s="88" t="s">
        <v>223</v>
      </c>
      <c r="F198" s="94" t="s">
        <v>175</v>
      </c>
      <c r="G198" s="88" t="s">
        <v>224</v>
      </c>
      <c r="H198" s="109"/>
      <c r="AI198" s="5"/>
    </row>
    <row r="199" spans="1:35" s="26" customFormat="1" ht="16.5" hidden="1" customHeight="1" outlineLevel="1" x14ac:dyDescent="0.3">
      <c r="A199" s="6">
        <v>1</v>
      </c>
      <c r="B199" s="83">
        <f>'SOW Report and Bid Form'!B199</f>
        <v>0</v>
      </c>
      <c r="C199" s="54" t="e">
        <f>VLOOKUP(B199,MQS_CWMP!C5:F55,2,FALSE)</f>
        <v>#N/A</v>
      </c>
      <c r="D199" s="54" t="e">
        <f>VLOOKUP(B199,MQS_CWMP!C5:F151,3,FALSE)</f>
        <v>#N/A</v>
      </c>
      <c r="E199" s="119"/>
      <c r="F199" s="99"/>
      <c r="G199" s="89"/>
      <c r="H199" s="109"/>
      <c r="AI199" s="5"/>
    </row>
    <row r="200" spans="1:35" s="26" customFormat="1" ht="16.5" hidden="1" customHeight="1" outlineLevel="1" x14ac:dyDescent="0.3">
      <c r="A200" s="6">
        <v>2</v>
      </c>
      <c r="B200" s="83">
        <f>'SOW Report and Bid Form'!B200</f>
        <v>0</v>
      </c>
      <c r="C200" s="50" t="e">
        <f>VLOOKUP(B200,MQS_CWMP!C5:F151,2,FALSE)</f>
        <v>#N/A</v>
      </c>
      <c r="D200" s="50" t="e">
        <f>VLOOKUP(B200,MQS_CWMP!C5:F151,3,FALSE)</f>
        <v>#N/A</v>
      </c>
      <c r="E200" s="119"/>
      <c r="F200" s="100"/>
      <c r="G200" s="90"/>
      <c r="H200" s="109"/>
      <c r="AI200" s="5"/>
    </row>
    <row r="201" spans="1:35" s="26" customFormat="1" ht="14.4" hidden="1" outlineLevel="1" x14ac:dyDescent="0.3">
      <c r="A201" s="6">
        <v>3</v>
      </c>
      <c r="B201" s="83">
        <f>'SOW Report and Bid Form'!B201</f>
        <v>0</v>
      </c>
      <c r="C201" s="50" t="e">
        <f>VLOOKUP(B201,MQS_CWMP!C5:F151,2,FALSE)</f>
        <v>#N/A</v>
      </c>
      <c r="D201" s="50" t="e">
        <f>VLOOKUP(B201,MQS_CWMP!C5:F151,3,FALSE)</f>
        <v>#N/A</v>
      </c>
      <c r="E201" s="119"/>
      <c r="F201" s="101"/>
      <c r="G201" s="90"/>
      <c r="H201" s="109"/>
      <c r="N201" s="46"/>
      <c r="AI201" s="5"/>
    </row>
    <row r="202" spans="1:35" s="26" customFormat="1" ht="14.4" hidden="1" outlineLevel="1" x14ac:dyDescent="0.3">
      <c r="A202" s="6">
        <v>4</v>
      </c>
      <c r="B202" s="83">
        <f>'SOW Report and Bid Form'!B202</f>
        <v>0</v>
      </c>
      <c r="C202" s="50" t="e">
        <f>VLOOKUP(B202,MQS_CWMP!C5:F151,2,FALSE)</f>
        <v>#N/A</v>
      </c>
      <c r="D202" s="50" t="e">
        <f>VLOOKUP(B202,MQS_CWMP!C5:F151,3,FALSE)</f>
        <v>#N/A</v>
      </c>
      <c r="E202" s="119"/>
      <c r="F202" s="102"/>
      <c r="G202" s="90"/>
      <c r="H202" s="109"/>
      <c r="AI202" s="5"/>
    </row>
    <row r="203" spans="1:35" s="26" customFormat="1" ht="14.4" hidden="1" outlineLevel="1" x14ac:dyDescent="0.3">
      <c r="A203" s="6">
        <v>5</v>
      </c>
      <c r="B203" s="83">
        <f>'SOW Report and Bid Form'!B203</f>
        <v>0</v>
      </c>
      <c r="C203" s="56" t="e">
        <f>VLOOKUP(B203,MQS_CWMP!C5:F151,2,FALSE)</f>
        <v>#N/A</v>
      </c>
      <c r="D203" s="50" t="e">
        <f>VLOOKUP(B203,MQS_CWMP!C5:F151,3,FALSE)</f>
        <v>#N/A</v>
      </c>
      <c r="E203" s="119"/>
      <c r="F203" s="95"/>
      <c r="G203" s="90"/>
      <c r="H203" s="109"/>
      <c r="AI203" s="5"/>
    </row>
    <row r="204" spans="1:35" s="26" customFormat="1" ht="14.4" hidden="1" outlineLevel="1" x14ac:dyDescent="0.3">
      <c r="A204" s="6">
        <v>6</v>
      </c>
      <c r="B204" s="83">
        <f>'SOW Report and Bid Form'!B204</f>
        <v>0</v>
      </c>
      <c r="C204" s="50" t="e">
        <f>VLOOKUP(B204,MQS_CWMP!C5:F151,2,FALSE)</f>
        <v>#N/A</v>
      </c>
      <c r="D204" s="50" t="e">
        <f>VLOOKUP(B204,MQS_CWMP!C5:F151,3,FALSE)</f>
        <v>#N/A</v>
      </c>
      <c r="E204" s="119"/>
      <c r="F204" s="95"/>
      <c r="G204" s="90"/>
      <c r="H204" s="109"/>
      <c r="AI204" s="5"/>
    </row>
    <row r="205" spans="1:35" s="26" customFormat="1" ht="14.4" hidden="1" outlineLevel="1" x14ac:dyDescent="0.3">
      <c r="A205" s="6">
        <v>7</v>
      </c>
      <c r="B205" s="83">
        <f>'SOW Report and Bid Form'!B205</f>
        <v>0</v>
      </c>
      <c r="C205" s="50" t="e">
        <f>VLOOKUP(B205,MQS_CWMP!C5:F151,2,FALSE)</f>
        <v>#N/A</v>
      </c>
      <c r="D205" s="56" t="e">
        <f>VLOOKUP(B205,MQS_CWMP!C5:F151,3,FALSE)</f>
        <v>#N/A</v>
      </c>
      <c r="E205" s="119"/>
      <c r="F205" s="95"/>
      <c r="G205" s="90"/>
      <c r="H205" s="109"/>
      <c r="AI205" s="5"/>
    </row>
    <row r="206" spans="1:35" s="26" customFormat="1" ht="14.4" hidden="1" outlineLevel="1" x14ac:dyDescent="0.3">
      <c r="A206" s="6">
        <v>8</v>
      </c>
      <c r="B206" s="83">
        <f>'SOW Report and Bid Form'!B206</f>
        <v>0</v>
      </c>
      <c r="C206" s="50" t="e">
        <f>VLOOKUP(B206,MQS_CWMP!C5:F151,2,FALSE)</f>
        <v>#N/A</v>
      </c>
      <c r="D206" s="50" t="e">
        <f>VLOOKUP(B206,MQS_CWMP!C5:F151,3,FALSE)</f>
        <v>#N/A</v>
      </c>
      <c r="E206" s="119"/>
      <c r="F206" s="95"/>
      <c r="G206" s="90"/>
      <c r="H206" s="109"/>
      <c r="AI206" s="5"/>
    </row>
    <row r="207" spans="1:35" s="26" customFormat="1" ht="14.4" hidden="1" outlineLevel="1" x14ac:dyDescent="0.3">
      <c r="A207" s="6">
        <v>9</v>
      </c>
      <c r="B207" s="83">
        <f>'SOW Report and Bid Form'!B207</f>
        <v>0</v>
      </c>
      <c r="C207" s="56" t="e">
        <f>VLOOKUP(B207,MQS_CWMP!C5:F151,2,FALSE)</f>
        <v>#N/A</v>
      </c>
      <c r="D207" s="54" t="e">
        <f>VLOOKUP(B207,MQS_CWMP!C5:F151,3,FALSE)</f>
        <v>#N/A</v>
      </c>
      <c r="E207" s="119"/>
      <c r="F207" s="95"/>
      <c r="G207" s="90"/>
      <c r="H207" s="109"/>
      <c r="AI207" s="5"/>
    </row>
    <row r="208" spans="1:35" s="26" customFormat="1" ht="14.4" hidden="1" outlineLevel="1" x14ac:dyDescent="0.3">
      <c r="A208" s="6">
        <v>10</v>
      </c>
      <c r="B208" s="83">
        <f>'SOW Report and Bid Form'!B208</f>
        <v>0</v>
      </c>
      <c r="C208" s="50" t="e">
        <f>VLOOKUP(B208,MQS_CWMP!C5:F151,2,FALSE)</f>
        <v>#N/A</v>
      </c>
      <c r="D208" s="50" t="e">
        <f>VLOOKUP(B208,MQS_CWMP!C5:F151,3,FALSE)</f>
        <v>#N/A</v>
      </c>
      <c r="E208" s="119"/>
      <c r="F208" s="95"/>
      <c r="G208" s="90"/>
      <c r="H208" s="109"/>
      <c r="AI208" s="5"/>
    </row>
    <row r="209" spans="1:35" s="26" customFormat="1" ht="14.4" hidden="1" outlineLevel="1" x14ac:dyDescent="0.3">
      <c r="A209" s="6">
        <v>11</v>
      </c>
      <c r="B209" s="83">
        <f>'SOW Report and Bid Form'!B209</f>
        <v>0</v>
      </c>
      <c r="C209" s="56" t="e">
        <f>VLOOKUP(B209,MQS_CWMP!C5:F151,2,FALSE)</f>
        <v>#N/A</v>
      </c>
      <c r="D209" s="50" t="e">
        <f>VLOOKUP(B209,MQS_CWMP!C5:F151,3,FALSE)</f>
        <v>#N/A</v>
      </c>
      <c r="E209" s="119"/>
      <c r="F209" s="95"/>
      <c r="G209" s="90"/>
      <c r="H209" s="109"/>
      <c r="AI209" s="5"/>
    </row>
    <row r="210" spans="1:35" s="26" customFormat="1" ht="14.4" hidden="1" outlineLevel="1" x14ac:dyDescent="0.3">
      <c r="A210" s="6">
        <v>12</v>
      </c>
      <c r="B210" s="83">
        <f>'SOW Report and Bid Form'!B210</f>
        <v>0</v>
      </c>
      <c r="C210" s="50" t="e">
        <f>VLOOKUP(B210,MQS_CWMP!C5:F151,2,FALSE)</f>
        <v>#N/A</v>
      </c>
      <c r="D210" s="50" t="e">
        <f>VLOOKUP(B210,MQS_CWMP!C5:F151,3,FALSE)</f>
        <v>#N/A</v>
      </c>
      <c r="E210" s="119"/>
      <c r="F210" s="95"/>
      <c r="G210" s="90"/>
      <c r="H210" s="109"/>
      <c r="AI210" s="5"/>
    </row>
    <row r="211" spans="1:35" s="26" customFormat="1" ht="14.4" hidden="1" outlineLevel="1" x14ac:dyDescent="0.3">
      <c r="A211" s="6">
        <v>13</v>
      </c>
      <c r="B211" s="83">
        <f>'SOW Report and Bid Form'!B211</f>
        <v>0</v>
      </c>
      <c r="C211" s="50" t="e">
        <f>VLOOKUP(B211,MQS_CWMP!C5:F151,2,FALSE)</f>
        <v>#N/A</v>
      </c>
      <c r="D211" s="50" t="e">
        <f>VLOOKUP(B211,MQS_CWMP!C5:F151,3,FALSE)</f>
        <v>#N/A</v>
      </c>
      <c r="E211" s="119"/>
      <c r="F211" s="95"/>
      <c r="G211" s="90"/>
      <c r="H211" s="109"/>
      <c r="AI211" s="5"/>
    </row>
    <row r="212" spans="1:35" s="26" customFormat="1" ht="14.4" hidden="1" outlineLevel="1" x14ac:dyDescent="0.3">
      <c r="A212" s="6">
        <v>14</v>
      </c>
      <c r="B212" s="83">
        <f>'SOW Report and Bid Form'!B212</f>
        <v>0</v>
      </c>
      <c r="C212" s="50" t="e">
        <f>VLOOKUP(B212,MQS_CWMP!C5:F151,2,FALSE)</f>
        <v>#N/A</v>
      </c>
      <c r="D212" s="50" t="e">
        <f>VLOOKUP(B212,MQS_CWMP!C5:F151,3,FALSE)</f>
        <v>#N/A</v>
      </c>
      <c r="E212" s="119"/>
      <c r="F212" s="189"/>
      <c r="G212" s="90"/>
      <c r="H212" s="109"/>
      <c r="AI212" s="5"/>
    </row>
    <row r="213" spans="1:35" s="26" customFormat="1" ht="14.4" hidden="1" outlineLevel="1" x14ac:dyDescent="0.3">
      <c r="A213" s="6">
        <v>15</v>
      </c>
      <c r="B213" s="83">
        <f>'SOW Report and Bid Form'!B213</f>
        <v>0</v>
      </c>
      <c r="C213" s="50" t="e">
        <f>VLOOKUP(B213,MQS_CWMP!C5:F151,2,FALSE)</f>
        <v>#N/A</v>
      </c>
      <c r="D213" s="50" t="e">
        <f>VLOOKUP(B213,MQS_CWMP!C5:F151,3,FALSE)</f>
        <v>#N/A</v>
      </c>
      <c r="E213" s="119"/>
      <c r="F213" s="95"/>
      <c r="G213" s="90"/>
      <c r="H213" s="109"/>
      <c r="AI213" s="5"/>
    </row>
    <row r="214" spans="1:35" s="26" customFormat="1" ht="14.4" hidden="1" outlineLevel="1" x14ac:dyDescent="0.3">
      <c r="A214" s="6">
        <v>16</v>
      </c>
      <c r="B214" s="83">
        <f>'SOW Report and Bid Form'!B214</f>
        <v>0</v>
      </c>
      <c r="C214" s="50" t="e">
        <f>VLOOKUP(B214,MQS_CWMP!C5:F151,2,FALSE)</f>
        <v>#N/A</v>
      </c>
      <c r="D214" s="50" t="e">
        <f>VLOOKUP(B214,MQS_CWMP!C5:F151,3,FALSE)</f>
        <v>#N/A</v>
      </c>
      <c r="E214" s="119"/>
      <c r="F214" s="95"/>
      <c r="G214" s="90"/>
      <c r="H214" s="109"/>
      <c r="AI214" s="5"/>
    </row>
    <row r="215" spans="1:35" s="26" customFormat="1" ht="14.4" hidden="1" outlineLevel="1" x14ac:dyDescent="0.3">
      <c r="A215" s="6">
        <v>17</v>
      </c>
      <c r="B215" s="83">
        <f>'SOW Report and Bid Form'!B215</f>
        <v>0</v>
      </c>
      <c r="C215" s="50" t="e">
        <f>VLOOKUP(B215,MQS_CWMP!C5:F151,2,FALSE)</f>
        <v>#N/A</v>
      </c>
      <c r="D215" s="50" t="e">
        <f>VLOOKUP(B215,MQS_CWMP!C5:F151,3,FALSE)</f>
        <v>#N/A</v>
      </c>
      <c r="E215" s="119"/>
      <c r="F215" s="95"/>
      <c r="G215" s="90"/>
      <c r="AI215" s="5"/>
    </row>
    <row r="216" spans="1:35" s="26" customFormat="1" ht="14.4" hidden="1" outlineLevel="1" x14ac:dyDescent="0.3">
      <c r="A216" s="6">
        <v>18</v>
      </c>
      <c r="B216" s="83">
        <f>'SOW Report and Bid Form'!B216</f>
        <v>0</v>
      </c>
      <c r="C216" s="56" t="e">
        <f>VLOOKUP(B216,MQS_CWMP!C5:F151,2,FALSE)</f>
        <v>#N/A</v>
      </c>
      <c r="D216" s="50" t="e">
        <f>VLOOKUP(B216,MQS_CWMP!C5:F151,3,FALSE)</f>
        <v>#N/A</v>
      </c>
      <c r="E216" s="119"/>
      <c r="F216" s="95"/>
      <c r="G216" s="90"/>
      <c r="AI216" s="5"/>
    </row>
    <row r="217" spans="1:35" s="19" customFormat="1" ht="14.4" hidden="1" outlineLevel="1" x14ac:dyDescent="0.3">
      <c r="A217" s="6">
        <v>19</v>
      </c>
      <c r="B217" s="83">
        <f>'SOW Report and Bid Form'!B217</f>
        <v>0</v>
      </c>
      <c r="C217" s="50" t="e">
        <f>VLOOKUP(B217,MQS_CWMP!C5:F151,2,FALSE)</f>
        <v>#N/A</v>
      </c>
      <c r="D217" s="50" t="e">
        <f>VLOOKUP(B217,MQS_CWMP!C5:F151,3,FALSE)</f>
        <v>#N/A</v>
      </c>
      <c r="E217" s="119"/>
      <c r="F217" s="95"/>
      <c r="G217" s="90"/>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5"/>
    </row>
    <row r="218" spans="1:35" ht="15" hidden="1" outlineLevel="1" thickBot="1" x14ac:dyDescent="0.35">
      <c r="A218" s="10">
        <v>20</v>
      </c>
      <c r="B218" s="84">
        <f>'SOW Report and Bid Form'!B218</f>
        <v>0</v>
      </c>
      <c r="C218" s="61" t="e">
        <f>VLOOKUP(B218,MQS_CWMP!C5:F151,2,FALSE)</f>
        <v>#N/A</v>
      </c>
      <c r="D218" s="61" t="e">
        <f>VLOOKUP(B218,MQS_CWMP!C5:F151,3,FALSE)</f>
        <v>#N/A</v>
      </c>
      <c r="E218" s="120"/>
      <c r="F218" s="96"/>
      <c r="G218" s="91"/>
    </row>
    <row r="219" spans="1:35" collapsed="1" x14ac:dyDescent="0.25">
      <c r="A219" s="6"/>
      <c r="B219" s="80"/>
      <c r="C219" s="80"/>
      <c r="D219" s="79"/>
      <c r="E219" s="126"/>
      <c r="F219" s="105"/>
      <c r="G219" s="111"/>
    </row>
    <row r="220" spans="1:35" ht="14.4" thickBot="1" x14ac:dyDescent="0.3">
      <c r="A220" s="6"/>
      <c r="B220" s="35"/>
      <c r="C220" s="35"/>
      <c r="D220" s="6"/>
      <c r="E220" s="127"/>
      <c r="F220" s="78"/>
      <c r="G220" s="112"/>
    </row>
    <row r="221" spans="1:35" x14ac:dyDescent="0.25">
      <c r="A221" s="6"/>
      <c r="B221" s="239" t="s">
        <v>222</v>
      </c>
      <c r="C221" s="240"/>
      <c r="D221" s="240"/>
      <c r="E221" s="240"/>
      <c r="F221" s="240"/>
      <c r="G221" s="241"/>
    </row>
    <row r="222" spans="1:35" x14ac:dyDescent="0.25">
      <c r="A222" s="6"/>
      <c r="B222" s="233" t="s">
        <v>225</v>
      </c>
      <c r="C222" s="234"/>
      <c r="D222" s="234"/>
      <c r="E222" s="234"/>
      <c r="F222" s="234"/>
      <c r="G222" s="235"/>
    </row>
    <row r="223" spans="1:35" x14ac:dyDescent="0.25">
      <c r="A223" s="6"/>
      <c r="B223" s="233"/>
      <c r="C223" s="234"/>
      <c r="D223" s="234"/>
      <c r="E223" s="234"/>
      <c r="F223" s="234"/>
      <c r="G223" s="235"/>
    </row>
    <row r="224" spans="1:35" x14ac:dyDescent="0.25">
      <c r="A224" s="6"/>
      <c r="B224" s="233"/>
      <c r="C224" s="234"/>
      <c r="D224" s="234"/>
      <c r="E224" s="234"/>
      <c r="F224" s="234"/>
      <c r="G224" s="235"/>
    </row>
    <row r="225" spans="1:7" x14ac:dyDescent="0.25">
      <c r="A225" s="6"/>
      <c r="B225" s="233"/>
      <c r="C225" s="234"/>
      <c r="D225" s="234"/>
      <c r="E225" s="234"/>
      <c r="F225" s="234"/>
      <c r="G225" s="235"/>
    </row>
    <row r="226" spans="1:7" x14ac:dyDescent="0.25">
      <c r="A226" s="6"/>
      <c r="B226" s="233"/>
      <c r="C226" s="234"/>
      <c r="D226" s="234"/>
      <c r="E226" s="234"/>
      <c r="F226" s="234"/>
      <c r="G226" s="235"/>
    </row>
    <row r="227" spans="1:7" x14ac:dyDescent="0.25">
      <c r="A227" s="6"/>
      <c r="B227" s="233"/>
      <c r="C227" s="234"/>
      <c r="D227" s="234"/>
      <c r="E227" s="234"/>
      <c r="F227" s="234"/>
      <c r="G227" s="235"/>
    </row>
    <row r="228" spans="1:7" x14ac:dyDescent="0.25">
      <c r="A228" s="6"/>
      <c r="B228" s="233"/>
      <c r="C228" s="234"/>
      <c r="D228" s="234"/>
      <c r="E228" s="234"/>
      <c r="F228" s="234"/>
      <c r="G228" s="235"/>
    </row>
    <row r="229" spans="1:7" x14ac:dyDescent="0.25">
      <c r="A229" s="6"/>
      <c r="B229" s="233"/>
      <c r="C229" s="234"/>
      <c r="D229" s="234"/>
      <c r="E229" s="234"/>
      <c r="F229" s="234"/>
      <c r="G229" s="235"/>
    </row>
    <row r="230" spans="1:7" x14ac:dyDescent="0.25">
      <c r="A230" s="6"/>
      <c r="B230" s="233"/>
      <c r="C230" s="234"/>
      <c r="D230" s="234"/>
      <c r="E230" s="234"/>
      <c r="F230" s="234"/>
      <c r="G230" s="235"/>
    </row>
    <row r="231" spans="1:7" x14ac:dyDescent="0.25">
      <c r="A231" s="6"/>
      <c r="B231" s="233"/>
      <c r="C231" s="234"/>
      <c r="D231" s="234"/>
      <c r="E231" s="234"/>
      <c r="F231" s="234"/>
      <c r="G231" s="235"/>
    </row>
    <row r="232" spans="1:7" x14ac:dyDescent="0.25">
      <c r="A232" s="6"/>
      <c r="B232" s="233"/>
      <c r="C232" s="234"/>
      <c r="D232" s="234"/>
      <c r="E232" s="234"/>
      <c r="F232" s="234"/>
      <c r="G232" s="235"/>
    </row>
    <row r="233" spans="1:7" x14ac:dyDescent="0.25">
      <c r="A233" s="6"/>
      <c r="B233" s="233"/>
      <c r="C233" s="234"/>
      <c r="D233" s="234"/>
      <c r="E233" s="234"/>
      <c r="F233" s="234"/>
      <c r="G233" s="235"/>
    </row>
    <row r="234" spans="1:7" ht="14.4" thickBot="1" x14ac:dyDescent="0.3">
      <c r="A234" s="6"/>
      <c r="B234" s="236"/>
      <c r="C234" s="237"/>
      <c r="D234" s="237"/>
      <c r="E234" s="237"/>
      <c r="F234" s="237"/>
      <c r="G234" s="238"/>
    </row>
    <row r="235" spans="1:7" x14ac:dyDescent="0.25">
      <c r="A235" s="6"/>
      <c r="B235" s="29"/>
      <c r="C235" s="29"/>
      <c r="D235" s="30"/>
      <c r="E235" s="127"/>
      <c r="F235" s="78"/>
      <c r="G235" s="78"/>
    </row>
    <row r="236" spans="1:7" x14ac:dyDescent="0.25">
      <c r="A236" s="6"/>
      <c r="B236" s="29"/>
      <c r="C236" s="29"/>
      <c r="D236" s="30"/>
      <c r="E236" s="127"/>
      <c r="F236" s="78"/>
      <c r="G236" s="78"/>
    </row>
    <row r="237" spans="1:7" x14ac:dyDescent="0.25">
      <c r="B237" s="44"/>
      <c r="C237" s="44"/>
      <c r="D237" s="45"/>
    </row>
    <row r="238" spans="1:7" x14ac:dyDescent="0.25">
      <c r="B238" s="44"/>
      <c r="C238" s="44"/>
      <c r="D238" s="45"/>
    </row>
    <row r="239" spans="1:7" x14ac:dyDescent="0.25">
      <c r="B239" s="44"/>
      <c r="C239" s="44"/>
      <c r="D239" s="45"/>
    </row>
  </sheetData>
  <sheetProtection algorithmName="SHA-512" hashValue="eRDBhF3V1qHSXdjKwPWfMzws9Tuuzk/ZvGoO4X1e+yo7gI6rcBGZShMIYkJ0HcQJ8x/o46XOorXpb1iSwkJrqA==" saltValue="7RyT8NsAy6oA+gIIYWKlzA==" spinCount="100000" sheet="1" formatRows="0" deleteRows="0" selectLockedCells="1"/>
  <protectedRanges>
    <protectedRange sqref="B15:B34" name="Range1"/>
    <protectedRange sqref="G38:G57 G61:G80 G84:G103 G107:G126 G130:G149 G153:G172 G176:G195 E15:G34 E38:E57 E61:E80 E84:E103 E107:E126 E130:E149 E153:E172 E176:E195 G199:G218 E199:E218" name="Range2"/>
    <protectedRange sqref="B1:D1148" name="Range3"/>
    <protectedRange sqref="F8" name="Range4"/>
    <protectedRange sqref="B38:B57" name="Range5"/>
    <protectedRange sqref="F38:F57" name="Range6"/>
    <protectedRange sqref="B61:B80" name="Range7"/>
    <protectedRange sqref="F61:F80" name="Range8"/>
    <protectedRange sqref="B84:B103" name="Range9"/>
    <protectedRange sqref="F61:F80" name="Range10"/>
    <protectedRange sqref="B84:B103" name="Range11"/>
    <protectedRange sqref="K50" name="Range12"/>
    <protectedRange sqref="F61:F80" name="Range13"/>
  </protectedRanges>
  <dataConsolidate/>
  <mergeCells count="24">
    <mergeCell ref="B222:G234"/>
    <mergeCell ref="B221:G221"/>
    <mergeCell ref="B151:C151"/>
    <mergeCell ref="B174:C174"/>
    <mergeCell ref="B13:C13"/>
    <mergeCell ref="B36:C36"/>
    <mergeCell ref="B59:C59"/>
    <mergeCell ref="B82:C82"/>
    <mergeCell ref="B105:C105"/>
    <mergeCell ref="B128:C128"/>
    <mergeCell ref="B197:C197"/>
    <mergeCell ref="B11:C11"/>
    <mergeCell ref="B1:C1"/>
    <mergeCell ref="B2:C2"/>
    <mergeCell ref="E2:F6"/>
    <mergeCell ref="B3:C3"/>
    <mergeCell ref="B4:C4"/>
    <mergeCell ref="B5:C5"/>
    <mergeCell ref="B6:C6"/>
    <mergeCell ref="B7:C7"/>
    <mergeCell ref="E7:F7"/>
    <mergeCell ref="B8:C8"/>
    <mergeCell ref="B9:C9"/>
    <mergeCell ref="B10:C10"/>
  </mergeCells>
  <dataValidations count="2">
    <dataValidation type="list" allowBlank="1" showInputMessage="1" showErrorMessage="1" sqref="C36" xr:uid="{33A90CA6-FBCE-488A-BC11-ECBA16C60091}">
      <formula1>#REF!</formula1>
    </dataValidation>
    <dataValidation type="list" allowBlank="1" showInputMessage="1" showErrorMessage="1" sqref="E15:E34 E38:E57 E61:E80 E84:E103 E107:E126 E130:E149 E153:E172 E176:E195 E199:E218" xr:uid="{D752CD4C-47D8-4216-8893-879657198350}">
      <formula1>"Yes, No, N/A"</formula1>
    </dataValidation>
  </dataValidations>
  <pageMargins left="0.7" right="0.7" top="0.75" bottom="0.75" header="0.3" footer="0.3"/>
  <pageSetup scale="58" fitToHeight="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B7F34-32C0-473C-8B76-3320FCD1D01B}">
  <dimension ref="B1:R39"/>
  <sheetViews>
    <sheetView tabSelected="1" zoomScale="87" zoomScaleNormal="86" workbookViewId="0">
      <pane xSplit="4" topLeftCell="E1" activePane="topRight" state="frozen"/>
      <selection pane="topRight" activeCell="D6" sqref="D6"/>
    </sheetView>
  </sheetViews>
  <sheetFormatPr defaultColWidth="8.6640625" defaultRowHeight="14.4" x14ac:dyDescent="0.3"/>
  <cols>
    <col min="1" max="1" width="11.109375" style="1" customWidth="1"/>
    <col min="2" max="2" width="6.5546875" style="1" customWidth="1"/>
    <col min="3" max="3" width="12.5546875" style="1" customWidth="1"/>
    <col min="4" max="4" width="14.5546875" style="1" customWidth="1"/>
    <col min="5" max="5" width="68" style="1" customWidth="1"/>
    <col min="6" max="6" width="105.21875" style="1" customWidth="1"/>
    <col min="7" max="7" width="14.5546875" style="1" customWidth="1"/>
    <col min="8" max="8" width="16.44140625" style="1" customWidth="1"/>
    <col min="9" max="9" width="18.109375" style="4" customWidth="1"/>
    <col min="10" max="10" width="15.5546875" style="4" customWidth="1"/>
    <col min="11" max="11" width="10.33203125" style="1" customWidth="1"/>
    <col min="12" max="12" width="17.5546875" bestFit="1" customWidth="1"/>
    <col min="13" max="13" width="23.5546875" customWidth="1"/>
    <col min="14" max="14" width="23.6640625" style="1" hidden="1" customWidth="1"/>
    <col min="15" max="15" width="48.88671875" style="1" hidden="1" customWidth="1"/>
    <col min="16" max="16" width="59.33203125" style="1" hidden="1" customWidth="1"/>
    <col min="17" max="17" width="37.21875" style="1" hidden="1" customWidth="1"/>
    <col min="18" max="18" width="24.21875" hidden="1" customWidth="1"/>
    <col min="19" max="16384" width="8.6640625" style="1"/>
  </cols>
  <sheetData>
    <row r="1" spans="2:18" ht="23.4" x14ac:dyDescent="0.3">
      <c r="B1" s="2"/>
      <c r="C1" s="192" t="s">
        <v>284</v>
      </c>
      <c r="D1" s="191"/>
      <c r="E1" s="191"/>
      <c r="F1" s="193"/>
      <c r="G1" s="193"/>
      <c r="H1" s="193"/>
      <c r="I1" s="193"/>
      <c r="J1" s="193"/>
      <c r="K1" s="193"/>
      <c r="L1" s="193"/>
      <c r="M1" s="1"/>
      <c r="R1" s="1"/>
    </row>
    <row r="2" spans="2:18" ht="21" x14ac:dyDescent="0.3">
      <c r="B2" s="2"/>
      <c r="C2" s="2"/>
      <c r="D2" s="242"/>
      <c r="E2" s="242"/>
      <c r="F2" s="243"/>
      <c r="G2" s="243"/>
      <c r="H2" s="243"/>
      <c r="I2" s="243"/>
      <c r="J2" s="243"/>
      <c r="K2" s="243"/>
      <c r="L2" s="243"/>
      <c r="M2" s="1"/>
      <c r="R2" s="1"/>
    </row>
    <row r="3" spans="2:18" x14ac:dyDescent="0.3">
      <c r="L3" s="1"/>
      <c r="M3" s="1"/>
      <c r="R3" s="1"/>
    </row>
    <row r="4" spans="2:18" ht="43.2" x14ac:dyDescent="0.3">
      <c r="B4" s="2" t="s">
        <v>32</v>
      </c>
      <c r="C4" s="2" t="s">
        <v>72</v>
      </c>
      <c r="D4" s="2" t="s">
        <v>73</v>
      </c>
      <c r="E4" s="2" t="s">
        <v>23</v>
      </c>
      <c r="F4" s="2" t="s">
        <v>0</v>
      </c>
      <c r="G4" s="2" t="s">
        <v>68</v>
      </c>
      <c r="H4" s="2" t="s">
        <v>83</v>
      </c>
      <c r="I4" s="2" t="s">
        <v>30</v>
      </c>
      <c r="J4" s="2" t="s">
        <v>31</v>
      </c>
      <c r="K4" s="2" t="s">
        <v>227</v>
      </c>
      <c r="L4" s="1" t="s">
        <v>160</v>
      </c>
      <c r="M4" s="1" t="s">
        <v>228</v>
      </c>
      <c r="N4" s="2" t="s">
        <v>111</v>
      </c>
      <c r="O4" s="1" t="s">
        <v>115</v>
      </c>
      <c r="P4" s="1" t="s">
        <v>117</v>
      </c>
      <c r="Q4" s="1" t="s">
        <v>118</v>
      </c>
      <c r="R4" s="1" t="s">
        <v>120</v>
      </c>
    </row>
    <row r="5" spans="2:18" ht="86.4" x14ac:dyDescent="0.3">
      <c r="B5" s="2">
        <v>1000</v>
      </c>
      <c r="C5" s="4" t="s">
        <v>230</v>
      </c>
      <c r="D5" s="4" t="s">
        <v>195</v>
      </c>
      <c r="E5" s="1" t="s">
        <v>84</v>
      </c>
      <c r="F5" s="1" t="s">
        <v>19</v>
      </c>
      <c r="G5" s="1" t="s">
        <v>87</v>
      </c>
      <c r="H5" s="1" t="s">
        <v>94</v>
      </c>
      <c r="I5" s="129" t="s">
        <v>107</v>
      </c>
      <c r="J5" s="129" t="s">
        <v>108</v>
      </c>
      <c r="K5" s="129"/>
      <c r="L5" s="1" t="s">
        <v>161</v>
      </c>
      <c r="M5" s="1" t="s">
        <v>229</v>
      </c>
      <c r="N5" s="1" t="s">
        <v>163</v>
      </c>
      <c r="O5" s="2" t="s">
        <v>116</v>
      </c>
      <c r="P5" s="1" t="s">
        <v>119</v>
      </c>
      <c r="Q5" s="1" t="s">
        <v>119</v>
      </c>
      <c r="R5" s="2" t="s">
        <v>121</v>
      </c>
    </row>
    <row r="6" spans="2:18" ht="409.6" x14ac:dyDescent="0.3">
      <c r="B6" s="2">
        <v>1001</v>
      </c>
      <c r="C6" s="4" t="s">
        <v>180</v>
      </c>
      <c r="D6" s="4" t="s">
        <v>196</v>
      </c>
      <c r="E6" s="1" t="s">
        <v>231</v>
      </c>
      <c r="F6" s="1" t="s">
        <v>232</v>
      </c>
      <c r="G6" s="1" t="s">
        <v>87</v>
      </c>
      <c r="H6" s="1" t="s">
        <v>95</v>
      </c>
      <c r="I6" s="129" t="s">
        <v>109</v>
      </c>
      <c r="J6" s="129" t="s">
        <v>110</v>
      </c>
      <c r="K6" s="129"/>
      <c r="L6" s="1" t="s">
        <v>161</v>
      </c>
      <c r="M6" s="1" t="s">
        <v>229</v>
      </c>
      <c r="N6" s="1" t="s">
        <v>163</v>
      </c>
      <c r="O6" s="2" t="s">
        <v>116</v>
      </c>
      <c r="P6" s="1" t="s">
        <v>122</v>
      </c>
      <c r="Q6" s="1" t="s">
        <v>123</v>
      </c>
      <c r="R6" s="2" t="s">
        <v>124</v>
      </c>
    </row>
    <row r="7" spans="2:18" ht="409.6" x14ac:dyDescent="0.3">
      <c r="B7" s="132">
        <v>1002</v>
      </c>
      <c r="C7" s="133" t="s">
        <v>74</v>
      </c>
      <c r="D7" s="4" t="s">
        <v>233</v>
      </c>
      <c r="E7" s="130" t="s">
        <v>146</v>
      </c>
      <c r="F7" s="130" t="s">
        <v>14</v>
      </c>
      <c r="G7" s="1" t="s">
        <v>87</v>
      </c>
      <c r="H7" s="1" t="s">
        <v>93</v>
      </c>
      <c r="I7" s="129" t="s">
        <v>109</v>
      </c>
      <c r="J7" s="129" t="s">
        <v>110</v>
      </c>
      <c r="K7" s="129"/>
      <c r="L7" s="1" t="s">
        <v>161</v>
      </c>
      <c r="M7" s="1" t="s">
        <v>229</v>
      </c>
      <c r="N7" s="1" t="s">
        <v>163</v>
      </c>
      <c r="O7" s="2" t="s">
        <v>116</v>
      </c>
      <c r="P7" s="1" t="s">
        <v>122</v>
      </c>
      <c r="Q7" s="1" t="s">
        <v>123</v>
      </c>
      <c r="R7" s="2" t="s">
        <v>124</v>
      </c>
    </row>
    <row r="8" spans="2:18" ht="129.6" x14ac:dyDescent="0.3">
      <c r="B8" s="2">
        <v>1003</v>
      </c>
      <c r="C8" s="4" t="s">
        <v>75</v>
      </c>
      <c r="D8" s="4" t="s">
        <v>234</v>
      </c>
      <c r="E8" s="1" t="s">
        <v>36</v>
      </c>
      <c r="F8" s="1" t="s">
        <v>11</v>
      </c>
      <c r="G8" s="1" t="s">
        <v>87</v>
      </c>
      <c r="H8" s="1" t="s">
        <v>96</v>
      </c>
      <c r="I8" s="129" t="s">
        <v>109</v>
      </c>
      <c r="J8" s="129" t="s">
        <v>110</v>
      </c>
      <c r="K8" s="129"/>
      <c r="L8" s="1" t="s">
        <v>161</v>
      </c>
      <c r="M8" s="1" t="s">
        <v>229</v>
      </c>
      <c r="N8" s="1" t="s">
        <v>163</v>
      </c>
      <c r="O8" s="2" t="s">
        <v>116</v>
      </c>
      <c r="P8" s="1" t="s">
        <v>157</v>
      </c>
      <c r="Q8" s="1" t="s">
        <v>157</v>
      </c>
      <c r="R8" s="2" t="s">
        <v>121</v>
      </c>
    </row>
    <row r="9" spans="2:18" ht="216" x14ac:dyDescent="0.3">
      <c r="B9" s="2">
        <v>1004</v>
      </c>
      <c r="C9" s="4" t="s">
        <v>139</v>
      </c>
      <c r="D9" s="4" t="s">
        <v>235</v>
      </c>
      <c r="E9" s="1" t="s">
        <v>141</v>
      </c>
      <c r="F9" s="1" t="s">
        <v>140</v>
      </c>
      <c r="G9" s="1" t="s">
        <v>87</v>
      </c>
      <c r="H9" s="1" t="s">
        <v>152</v>
      </c>
      <c r="I9" s="129" t="s">
        <v>109</v>
      </c>
      <c r="J9" s="129" t="s">
        <v>110</v>
      </c>
      <c r="K9" s="129"/>
      <c r="L9" s="1" t="s">
        <v>161</v>
      </c>
      <c r="M9" s="1" t="s">
        <v>229</v>
      </c>
      <c r="N9" s="1" t="s">
        <v>163</v>
      </c>
      <c r="O9" s="2" t="s">
        <v>116</v>
      </c>
      <c r="P9" s="1" t="s">
        <v>122</v>
      </c>
      <c r="Q9" s="1" t="s">
        <v>122</v>
      </c>
      <c r="R9" s="2" t="s">
        <v>125</v>
      </c>
    </row>
    <row r="10" spans="2:18" ht="216" x14ac:dyDescent="0.3">
      <c r="B10" s="2">
        <v>1005</v>
      </c>
      <c r="C10" s="4" t="s">
        <v>283</v>
      </c>
      <c r="D10" s="4" t="s">
        <v>236</v>
      </c>
      <c r="E10" s="1" t="s">
        <v>142</v>
      </c>
      <c r="F10" s="1" t="s">
        <v>147</v>
      </c>
      <c r="G10" s="1" t="s">
        <v>87</v>
      </c>
      <c r="H10" s="1" t="s">
        <v>153</v>
      </c>
      <c r="I10" s="129" t="s">
        <v>109</v>
      </c>
      <c r="J10" s="129" t="s">
        <v>110</v>
      </c>
      <c r="K10" s="129"/>
      <c r="L10" s="1" t="s">
        <v>161</v>
      </c>
      <c r="M10" s="1" t="s">
        <v>229</v>
      </c>
      <c r="N10" s="1" t="s">
        <v>163</v>
      </c>
      <c r="O10" s="2" t="s">
        <v>116</v>
      </c>
      <c r="P10" s="1" t="s">
        <v>122</v>
      </c>
      <c r="Q10" s="1" t="s">
        <v>122</v>
      </c>
      <c r="R10" s="2" t="s">
        <v>125</v>
      </c>
    </row>
    <row r="11" spans="2:18" ht="331.2" x14ac:dyDescent="0.3">
      <c r="B11" s="2">
        <v>1006</v>
      </c>
      <c r="C11" s="4" t="s">
        <v>155</v>
      </c>
      <c r="D11" s="4" t="s">
        <v>197</v>
      </c>
      <c r="E11" s="1" t="s">
        <v>37</v>
      </c>
      <c r="F11" s="1" t="s">
        <v>7</v>
      </c>
      <c r="G11" s="1" t="s">
        <v>87</v>
      </c>
      <c r="H11" s="1" t="s">
        <v>85</v>
      </c>
      <c r="I11" s="129" t="s">
        <v>109</v>
      </c>
      <c r="J11" s="129" t="s">
        <v>110</v>
      </c>
      <c r="K11" s="129"/>
      <c r="L11" s="1" t="s">
        <v>161</v>
      </c>
      <c r="M11" s="1" t="s">
        <v>229</v>
      </c>
      <c r="N11" s="1" t="s">
        <v>163</v>
      </c>
      <c r="O11" s="2" t="s">
        <v>116</v>
      </c>
      <c r="P11" s="1" t="s">
        <v>122</v>
      </c>
      <c r="Q11" s="1" t="s">
        <v>122</v>
      </c>
      <c r="R11" s="2" t="s">
        <v>125</v>
      </c>
    </row>
    <row r="12" spans="2:18" ht="409.6" x14ac:dyDescent="0.3">
      <c r="B12" s="2">
        <v>1007</v>
      </c>
      <c r="C12" s="4" t="s">
        <v>156</v>
      </c>
      <c r="D12" s="4" t="s">
        <v>237</v>
      </c>
      <c r="E12" s="1" t="s">
        <v>35</v>
      </c>
      <c r="F12" s="1" t="s">
        <v>6</v>
      </c>
      <c r="G12" s="1" t="s">
        <v>87</v>
      </c>
      <c r="H12" s="1" t="s">
        <v>86</v>
      </c>
      <c r="I12" s="129" t="s">
        <v>109</v>
      </c>
      <c r="J12" s="129" t="s">
        <v>110</v>
      </c>
      <c r="K12" s="129"/>
      <c r="L12" s="1" t="s">
        <v>161</v>
      </c>
      <c r="M12" s="1" t="s">
        <v>229</v>
      </c>
      <c r="N12" s="1" t="s">
        <v>163</v>
      </c>
      <c r="O12" s="2" t="s">
        <v>116</v>
      </c>
      <c r="P12" s="1" t="s">
        <v>122</v>
      </c>
      <c r="Q12" s="1" t="s">
        <v>122</v>
      </c>
      <c r="R12" s="2" t="s">
        <v>125</v>
      </c>
    </row>
    <row r="13" spans="2:18" ht="216" x14ac:dyDescent="0.3">
      <c r="B13" s="2">
        <v>1008</v>
      </c>
      <c r="C13" s="4" t="s">
        <v>76</v>
      </c>
      <c r="D13" s="4" t="s">
        <v>238</v>
      </c>
      <c r="E13" s="1" t="s">
        <v>38</v>
      </c>
      <c r="F13" s="1" t="s">
        <v>20</v>
      </c>
      <c r="G13" s="1" t="s">
        <v>87</v>
      </c>
      <c r="H13" s="1" t="s">
        <v>90</v>
      </c>
      <c r="I13" s="129" t="s">
        <v>109</v>
      </c>
      <c r="J13" s="129" t="s">
        <v>110</v>
      </c>
      <c r="K13" s="129"/>
      <c r="L13" s="1" t="s">
        <v>161</v>
      </c>
      <c r="M13" s="1" t="s">
        <v>229</v>
      </c>
      <c r="N13" s="1" t="s">
        <v>163</v>
      </c>
      <c r="O13" s="2" t="s">
        <v>116</v>
      </c>
      <c r="P13" s="1" t="s">
        <v>122</v>
      </c>
      <c r="Q13" s="1" t="s">
        <v>122</v>
      </c>
      <c r="R13" s="2" t="s">
        <v>125</v>
      </c>
    </row>
    <row r="14" spans="2:18" ht="216" x14ac:dyDescent="0.3">
      <c r="B14" s="2">
        <v>1009</v>
      </c>
      <c r="C14" s="4" t="s">
        <v>77</v>
      </c>
      <c r="D14" s="4" t="s">
        <v>239</v>
      </c>
      <c r="E14" s="1" t="s">
        <v>39</v>
      </c>
      <c r="F14" s="1" t="s">
        <v>21</v>
      </c>
      <c r="G14" s="1" t="s">
        <v>87</v>
      </c>
      <c r="H14" s="1" t="s">
        <v>91</v>
      </c>
      <c r="I14" s="129" t="s">
        <v>109</v>
      </c>
      <c r="J14" s="129" t="s">
        <v>110</v>
      </c>
      <c r="K14" s="129"/>
      <c r="L14" s="1" t="s">
        <v>161</v>
      </c>
      <c r="M14" s="1" t="s">
        <v>229</v>
      </c>
      <c r="N14" s="1" t="s">
        <v>163</v>
      </c>
      <c r="O14" s="2" t="s">
        <v>116</v>
      </c>
      <c r="P14" s="1" t="s">
        <v>122</v>
      </c>
      <c r="Q14" s="1" t="s">
        <v>122</v>
      </c>
      <c r="R14" s="2" t="s">
        <v>125</v>
      </c>
    </row>
    <row r="15" spans="2:18" ht="115.2" x14ac:dyDescent="0.3">
      <c r="B15" s="2">
        <v>2000</v>
      </c>
      <c r="C15" s="4" t="s">
        <v>240</v>
      </c>
      <c r="D15" s="4" t="s">
        <v>198</v>
      </c>
      <c r="E15" s="1" t="s">
        <v>241</v>
      </c>
      <c r="F15" s="1" t="s">
        <v>41</v>
      </c>
      <c r="G15" s="1" t="s">
        <v>88</v>
      </c>
      <c r="H15" s="1" t="s">
        <v>97</v>
      </c>
      <c r="I15" s="129" t="s">
        <v>109</v>
      </c>
      <c r="J15" s="129" t="s">
        <v>110</v>
      </c>
      <c r="K15" s="129"/>
      <c r="L15" s="1" t="s">
        <v>161</v>
      </c>
      <c r="M15" s="1" t="s">
        <v>229</v>
      </c>
      <c r="N15" s="1" t="s">
        <v>163</v>
      </c>
      <c r="O15" s="2" t="s">
        <v>116</v>
      </c>
      <c r="P15" s="1" t="s">
        <v>119</v>
      </c>
      <c r="Q15" s="1" t="s">
        <v>119</v>
      </c>
      <c r="R15" s="2" t="s">
        <v>125</v>
      </c>
    </row>
    <row r="16" spans="2:18" ht="230.4" x14ac:dyDescent="0.3">
      <c r="B16" s="2">
        <v>2001</v>
      </c>
      <c r="C16" s="4" t="s">
        <v>89</v>
      </c>
      <c r="D16" s="4" t="s">
        <v>242</v>
      </c>
      <c r="E16" s="1" t="s">
        <v>243</v>
      </c>
      <c r="F16" s="1" t="s">
        <v>58</v>
      </c>
      <c r="G16" s="1" t="s">
        <v>88</v>
      </c>
      <c r="H16" s="1" t="s">
        <v>95</v>
      </c>
      <c r="I16" s="129" t="s">
        <v>109</v>
      </c>
      <c r="J16" s="129" t="s">
        <v>110</v>
      </c>
      <c r="K16" s="129"/>
      <c r="L16" s="1" t="s">
        <v>161</v>
      </c>
      <c r="M16" s="1" t="s">
        <v>229</v>
      </c>
      <c r="N16" s="1" t="s">
        <v>163</v>
      </c>
      <c r="O16" s="2" t="s">
        <v>116</v>
      </c>
      <c r="P16" s="1" t="s">
        <v>244</v>
      </c>
      <c r="Q16" s="1" t="s">
        <v>244</v>
      </c>
      <c r="R16" s="2" t="s">
        <v>121</v>
      </c>
    </row>
    <row r="17" spans="2:18" ht="409.6" x14ac:dyDescent="0.3">
      <c r="B17" s="2">
        <v>2002</v>
      </c>
      <c r="C17" s="4" t="s">
        <v>78</v>
      </c>
      <c r="D17" s="4" t="s">
        <v>245</v>
      </c>
      <c r="E17" s="1" t="s">
        <v>246</v>
      </c>
      <c r="F17" s="1" t="s">
        <v>4</v>
      </c>
      <c r="G17" s="1" t="s">
        <v>88</v>
      </c>
      <c r="H17" s="1" t="s">
        <v>93</v>
      </c>
      <c r="I17" s="129" t="s">
        <v>109</v>
      </c>
      <c r="J17" s="129" t="s">
        <v>110</v>
      </c>
      <c r="K17" s="129"/>
      <c r="L17" s="1" t="s">
        <v>161</v>
      </c>
      <c r="M17" s="1" t="s">
        <v>229</v>
      </c>
      <c r="N17" s="1" t="s">
        <v>163</v>
      </c>
      <c r="O17" s="2" t="s">
        <v>116</v>
      </c>
      <c r="P17" s="1" t="s">
        <v>126</v>
      </c>
      <c r="Q17" s="1" t="s">
        <v>126</v>
      </c>
      <c r="R17" s="2" t="s">
        <v>125</v>
      </c>
    </row>
    <row r="18" spans="2:18" ht="158.4" x14ac:dyDescent="0.3">
      <c r="B18" s="2">
        <v>2003</v>
      </c>
      <c r="C18" s="4" t="s">
        <v>79</v>
      </c>
      <c r="D18" s="4" t="s">
        <v>247</v>
      </c>
      <c r="E18" s="1" t="s">
        <v>43</v>
      </c>
      <c r="F18" s="1" t="s">
        <v>22</v>
      </c>
      <c r="G18" s="1" t="s">
        <v>88</v>
      </c>
      <c r="H18" s="1" t="s">
        <v>92</v>
      </c>
      <c r="I18" s="129" t="s">
        <v>109</v>
      </c>
      <c r="J18" s="129" t="s">
        <v>110</v>
      </c>
      <c r="K18" s="129"/>
      <c r="L18" s="1" t="s">
        <v>161</v>
      </c>
      <c r="M18" s="1" t="s">
        <v>229</v>
      </c>
      <c r="N18" s="1" t="s">
        <v>163</v>
      </c>
      <c r="O18" s="2" t="s">
        <v>116</v>
      </c>
      <c r="P18" s="1" t="s">
        <v>248</v>
      </c>
      <c r="Q18" s="1" t="s">
        <v>248</v>
      </c>
      <c r="R18" s="2" t="s">
        <v>125</v>
      </c>
    </row>
    <row r="19" spans="2:18" ht="158.4" x14ac:dyDescent="0.3">
      <c r="B19" s="2">
        <v>2004</v>
      </c>
      <c r="C19" s="4" t="s">
        <v>144</v>
      </c>
      <c r="D19" s="4" t="s">
        <v>249</v>
      </c>
      <c r="E19" s="1" t="s">
        <v>143</v>
      </c>
      <c r="F19" s="1" t="s">
        <v>18</v>
      </c>
      <c r="G19" s="1" t="s">
        <v>88</v>
      </c>
      <c r="H19" s="1" t="s">
        <v>152</v>
      </c>
      <c r="I19" s="129" t="s">
        <v>109</v>
      </c>
      <c r="J19" s="129" t="s">
        <v>110</v>
      </c>
      <c r="K19" s="129"/>
      <c r="L19" s="1" t="s">
        <v>161</v>
      </c>
      <c r="M19" s="1" t="s">
        <v>229</v>
      </c>
      <c r="N19" s="1" t="s">
        <v>163</v>
      </c>
      <c r="O19" s="2" t="s">
        <v>116</v>
      </c>
      <c r="P19" s="1" t="s">
        <v>121</v>
      </c>
      <c r="Q19" s="1" t="s">
        <v>121</v>
      </c>
      <c r="R19" s="2" t="s">
        <v>125</v>
      </c>
    </row>
    <row r="20" spans="2:18" ht="144" x14ac:dyDescent="0.3">
      <c r="B20" s="2">
        <v>2005</v>
      </c>
      <c r="C20" s="4" t="s">
        <v>145</v>
      </c>
      <c r="D20" s="4" t="s">
        <v>199</v>
      </c>
      <c r="E20" s="1" t="s">
        <v>250</v>
      </c>
      <c r="F20" s="1" t="s">
        <v>148</v>
      </c>
      <c r="G20" s="1" t="s">
        <v>88</v>
      </c>
      <c r="H20" s="1" t="s">
        <v>153</v>
      </c>
      <c r="I20" s="129" t="s">
        <v>109</v>
      </c>
      <c r="J20" s="129" t="s">
        <v>110</v>
      </c>
      <c r="K20" s="129"/>
      <c r="L20" s="1" t="s">
        <v>161</v>
      </c>
      <c r="M20" s="1" t="s">
        <v>229</v>
      </c>
      <c r="N20" s="1" t="s">
        <v>163</v>
      </c>
      <c r="O20" s="2" t="s">
        <v>116</v>
      </c>
      <c r="P20" s="1" t="s">
        <v>121</v>
      </c>
      <c r="Q20" s="1" t="s">
        <v>121</v>
      </c>
      <c r="R20" s="2" t="s">
        <v>125</v>
      </c>
    </row>
    <row r="21" spans="2:18" ht="409.6" x14ac:dyDescent="0.3">
      <c r="B21" s="2">
        <v>2006</v>
      </c>
      <c r="C21" s="4" t="s">
        <v>80</v>
      </c>
      <c r="D21" s="4" t="s">
        <v>251</v>
      </c>
      <c r="E21" s="1" t="s">
        <v>44</v>
      </c>
      <c r="F21" s="1" t="s">
        <v>8</v>
      </c>
      <c r="G21" s="1" t="s">
        <v>88</v>
      </c>
      <c r="H21" s="1" t="s">
        <v>85</v>
      </c>
      <c r="I21" s="129" t="s">
        <v>109</v>
      </c>
      <c r="J21" s="129" t="s">
        <v>110</v>
      </c>
      <c r="K21" s="129"/>
      <c r="L21" s="1" t="s">
        <v>161</v>
      </c>
      <c r="M21" s="1" t="s">
        <v>229</v>
      </c>
      <c r="N21" s="1" t="s">
        <v>163</v>
      </c>
      <c r="O21" s="2" t="s">
        <v>116</v>
      </c>
      <c r="P21" s="1" t="s">
        <v>127</v>
      </c>
      <c r="Q21" s="1" t="s">
        <v>127</v>
      </c>
      <c r="R21" s="2" t="s">
        <v>125</v>
      </c>
    </row>
    <row r="22" spans="2:18" ht="409.6" x14ac:dyDescent="0.3">
      <c r="B22" s="2">
        <v>2007</v>
      </c>
      <c r="C22" s="4" t="s">
        <v>81</v>
      </c>
      <c r="D22" s="4" t="s">
        <v>252</v>
      </c>
      <c r="E22" s="1" t="s">
        <v>158</v>
      </c>
      <c r="F22" s="1" t="s">
        <v>12</v>
      </c>
      <c r="G22" s="1" t="s">
        <v>88</v>
      </c>
      <c r="H22" s="1" t="s">
        <v>86</v>
      </c>
      <c r="I22" s="129" t="s">
        <v>109</v>
      </c>
      <c r="J22" s="129" t="s">
        <v>110</v>
      </c>
      <c r="K22" s="129"/>
      <c r="L22" s="1" t="s">
        <v>161</v>
      </c>
      <c r="M22" s="1" t="s">
        <v>229</v>
      </c>
      <c r="N22" s="1" t="s">
        <v>163</v>
      </c>
      <c r="O22" s="2" t="s">
        <v>116</v>
      </c>
      <c r="P22" s="1" t="s">
        <v>128</v>
      </c>
      <c r="Q22" s="1" t="s">
        <v>127</v>
      </c>
      <c r="R22" s="2" t="s">
        <v>125</v>
      </c>
    </row>
    <row r="23" spans="2:18" ht="115.2" x14ac:dyDescent="0.3">
      <c r="B23" s="2">
        <v>2008</v>
      </c>
      <c r="C23" s="4" t="s">
        <v>82</v>
      </c>
      <c r="D23" s="4" t="s">
        <v>253</v>
      </c>
      <c r="E23" s="1" t="s">
        <v>33</v>
      </c>
      <c r="F23" s="1" t="s">
        <v>2</v>
      </c>
      <c r="G23" s="1" t="s">
        <v>88</v>
      </c>
      <c r="H23" s="1" t="s">
        <v>90</v>
      </c>
      <c r="I23" s="129" t="s">
        <v>109</v>
      </c>
      <c r="J23" s="129" t="s">
        <v>110</v>
      </c>
      <c r="K23" s="129"/>
      <c r="L23" s="1" t="s">
        <v>161</v>
      </c>
      <c r="M23" s="1" t="s">
        <v>229</v>
      </c>
      <c r="N23" s="1" t="s">
        <v>163</v>
      </c>
      <c r="O23" s="2" t="s">
        <v>116</v>
      </c>
      <c r="P23" s="1" t="s">
        <v>121</v>
      </c>
      <c r="Q23" s="1" t="s">
        <v>254</v>
      </c>
      <c r="R23" s="2" t="s">
        <v>125</v>
      </c>
    </row>
    <row r="24" spans="2:18" ht="57.6" x14ac:dyDescent="0.3">
      <c r="B24" s="2">
        <v>2009</v>
      </c>
      <c r="C24" s="4" t="s">
        <v>99</v>
      </c>
      <c r="D24" s="4" t="s">
        <v>255</v>
      </c>
      <c r="E24" s="1" t="s">
        <v>34</v>
      </c>
      <c r="F24" s="1" t="s">
        <v>3</v>
      </c>
      <c r="G24" s="1" t="s">
        <v>88</v>
      </c>
      <c r="H24" s="1" t="s">
        <v>91</v>
      </c>
      <c r="I24" s="129" t="s">
        <v>109</v>
      </c>
      <c r="J24" s="129" t="s">
        <v>110</v>
      </c>
      <c r="K24" s="129"/>
      <c r="L24" s="1" t="s">
        <v>161</v>
      </c>
      <c r="M24" s="1" t="s">
        <v>229</v>
      </c>
      <c r="N24" s="1" t="s">
        <v>163</v>
      </c>
      <c r="O24" s="2" t="s">
        <v>116</v>
      </c>
      <c r="P24" s="1" t="s">
        <v>121</v>
      </c>
      <c r="Q24" s="1" t="s">
        <v>256</v>
      </c>
      <c r="R24" s="2" t="s">
        <v>121</v>
      </c>
    </row>
    <row r="25" spans="2:18" ht="115.2" x14ac:dyDescent="0.3">
      <c r="B25" s="2">
        <v>2010</v>
      </c>
      <c r="C25" s="4" t="s">
        <v>131</v>
      </c>
      <c r="D25" s="4" t="s">
        <v>200</v>
      </c>
      <c r="E25" s="1" t="s">
        <v>136</v>
      </c>
      <c r="F25" s="1" t="s">
        <v>137</v>
      </c>
      <c r="G25" s="1" t="s">
        <v>88</v>
      </c>
      <c r="H25" s="1" t="s">
        <v>102</v>
      </c>
      <c r="I25" s="129" t="s">
        <v>109</v>
      </c>
      <c r="J25" s="129" t="s">
        <v>110</v>
      </c>
      <c r="K25" s="129"/>
      <c r="L25" s="1" t="s">
        <v>161</v>
      </c>
      <c r="M25" s="1" t="s">
        <v>229</v>
      </c>
      <c r="N25" s="1" t="s">
        <v>163</v>
      </c>
      <c r="O25" s="2" t="s">
        <v>116</v>
      </c>
      <c r="P25" s="1" t="s">
        <v>121</v>
      </c>
      <c r="Q25" s="1" t="s">
        <v>256</v>
      </c>
      <c r="R25" s="2" t="s">
        <v>125</v>
      </c>
    </row>
    <row r="26" spans="2:18" ht="201.6" x14ac:dyDescent="0.3">
      <c r="B26" s="2">
        <v>2011</v>
      </c>
      <c r="C26" s="4" t="s">
        <v>132</v>
      </c>
      <c r="D26" s="4" t="s">
        <v>257</v>
      </c>
      <c r="E26" s="1" t="s">
        <v>138</v>
      </c>
      <c r="F26" s="1" t="s">
        <v>258</v>
      </c>
      <c r="G26" s="1" t="s">
        <v>88</v>
      </c>
      <c r="H26" s="1" t="s">
        <v>112</v>
      </c>
      <c r="I26" s="129" t="s">
        <v>109</v>
      </c>
      <c r="J26" s="129" t="s">
        <v>110</v>
      </c>
      <c r="K26" s="129"/>
      <c r="L26" s="1" t="s">
        <v>161</v>
      </c>
      <c r="M26" s="1" t="s">
        <v>229</v>
      </c>
      <c r="N26" s="1" t="s">
        <v>163</v>
      </c>
      <c r="O26" s="2" t="s">
        <v>116</v>
      </c>
      <c r="P26" s="1" t="s">
        <v>121</v>
      </c>
      <c r="Q26" s="1" t="s">
        <v>256</v>
      </c>
      <c r="R26" s="2" t="s">
        <v>121</v>
      </c>
    </row>
    <row r="27" spans="2:18" ht="115.2" x14ac:dyDescent="0.3">
      <c r="B27" s="2">
        <v>2012</v>
      </c>
      <c r="C27" s="4" t="s">
        <v>133</v>
      </c>
      <c r="D27" s="4" t="s">
        <v>259</v>
      </c>
      <c r="E27" s="1" t="s">
        <v>135</v>
      </c>
      <c r="F27" s="1" t="s">
        <v>134</v>
      </c>
      <c r="G27" s="1" t="s">
        <v>88</v>
      </c>
      <c r="H27" s="1" t="s">
        <v>154</v>
      </c>
      <c r="I27" s="129" t="s">
        <v>109</v>
      </c>
      <c r="J27" s="129" t="s">
        <v>110</v>
      </c>
      <c r="K27" s="129"/>
      <c r="L27" s="1" t="s">
        <v>161</v>
      </c>
      <c r="M27" s="1" t="s">
        <v>229</v>
      </c>
      <c r="N27" s="1" t="s">
        <v>163</v>
      </c>
      <c r="O27" s="2" t="s">
        <v>116</v>
      </c>
      <c r="P27" s="1" t="s">
        <v>121</v>
      </c>
      <c r="Q27" s="1" t="s">
        <v>121</v>
      </c>
      <c r="R27" s="2" t="s">
        <v>125</v>
      </c>
    </row>
    <row r="28" spans="2:18" ht="158.4" x14ac:dyDescent="0.3">
      <c r="B28" s="2">
        <v>2013</v>
      </c>
      <c r="C28" s="4" t="s">
        <v>113</v>
      </c>
      <c r="D28" s="4" t="s">
        <v>260</v>
      </c>
      <c r="E28" s="1" t="s">
        <v>261</v>
      </c>
      <c r="F28" s="1" t="s">
        <v>16</v>
      </c>
      <c r="G28" s="1" t="s">
        <v>88</v>
      </c>
      <c r="H28" s="1" t="s">
        <v>98</v>
      </c>
      <c r="I28" s="129" t="s">
        <v>109</v>
      </c>
      <c r="J28" s="129" t="s">
        <v>110</v>
      </c>
      <c r="K28" s="129"/>
      <c r="L28" s="1" t="s">
        <v>161</v>
      </c>
      <c r="M28" s="1" t="s">
        <v>229</v>
      </c>
      <c r="N28" s="1" t="s">
        <v>163</v>
      </c>
      <c r="O28" s="2" t="s">
        <v>116</v>
      </c>
      <c r="P28" s="1" t="s">
        <v>129</v>
      </c>
      <c r="Q28" s="1" t="s">
        <v>130</v>
      </c>
      <c r="R28" s="2" t="s">
        <v>125</v>
      </c>
    </row>
    <row r="29" spans="2:18" ht="115.2" x14ac:dyDescent="0.3">
      <c r="B29" s="2">
        <v>3000</v>
      </c>
      <c r="C29" s="4" t="s">
        <v>262</v>
      </c>
      <c r="D29" s="4" t="s">
        <v>263</v>
      </c>
      <c r="E29" s="1" t="s">
        <v>264</v>
      </c>
      <c r="F29" s="1" t="s">
        <v>265</v>
      </c>
      <c r="G29" s="1" t="s">
        <v>100</v>
      </c>
      <c r="H29" s="1" t="s">
        <v>97</v>
      </c>
      <c r="I29" s="129" t="s">
        <v>109</v>
      </c>
      <c r="J29" s="129" t="s">
        <v>110</v>
      </c>
      <c r="K29" s="129"/>
      <c r="L29" s="1" t="s">
        <v>161</v>
      </c>
      <c r="M29" s="1" t="s">
        <v>229</v>
      </c>
      <c r="N29" s="1" t="s">
        <v>163</v>
      </c>
      <c r="O29" s="2" t="s">
        <v>116</v>
      </c>
      <c r="P29" s="1" t="s">
        <v>119</v>
      </c>
      <c r="Q29" s="1" t="s">
        <v>119</v>
      </c>
      <c r="R29" s="2" t="s">
        <v>125</v>
      </c>
    </row>
    <row r="30" spans="2:18" ht="86.4" x14ac:dyDescent="0.3">
      <c r="B30" s="2">
        <v>3001</v>
      </c>
      <c r="C30" s="4" t="s">
        <v>104</v>
      </c>
      <c r="D30" s="4" t="s">
        <v>266</v>
      </c>
      <c r="E30" s="1" t="s">
        <v>267</v>
      </c>
      <c r="F30" s="1" t="s">
        <v>268</v>
      </c>
      <c r="G30" s="1" t="s">
        <v>100</v>
      </c>
      <c r="H30" s="1" t="s">
        <v>95</v>
      </c>
      <c r="I30" s="129" t="s">
        <v>109</v>
      </c>
      <c r="J30" s="129" t="s">
        <v>110</v>
      </c>
      <c r="K30" s="129"/>
      <c r="L30" s="1" t="s">
        <v>161</v>
      </c>
      <c r="M30" s="1" t="s">
        <v>229</v>
      </c>
      <c r="N30" s="1" t="s">
        <v>163</v>
      </c>
      <c r="O30" s="2" t="s">
        <v>116</v>
      </c>
      <c r="P30" s="1" t="s">
        <v>121</v>
      </c>
      <c r="Q30" s="1" t="s">
        <v>121</v>
      </c>
      <c r="R30" s="2" t="s">
        <v>121</v>
      </c>
    </row>
    <row r="31" spans="2:18" ht="409.6" x14ac:dyDescent="0.3">
      <c r="B31" s="2">
        <v>3002</v>
      </c>
      <c r="C31" s="4" t="s">
        <v>105</v>
      </c>
      <c r="D31" s="4" t="s">
        <v>269</v>
      </c>
      <c r="E31" s="130" t="s">
        <v>46</v>
      </c>
      <c r="F31" s="130" t="s">
        <v>5</v>
      </c>
      <c r="G31" s="1" t="s">
        <v>100</v>
      </c>
      <c r="H31" s="1" t="s">
        <v>93</v>
      </c>
      <c r="I31" s="129" t="s">
        <v>109</v>
      </c>
      <c r="J31" s="129" t="s">
        <v>110</v>
      </c>
      <c r="K31" s="129" t="s">
        <v>270</v>
      </c>
      <c r="L31" s="1" t="s">
        <v>161</v>
      </c>
      <c r="M31" s="1" t="s">
        <v>229</v>
      </c>
      <c r="N31" s="1" t="s">
        <v>163</v>
      </c>
      <c r="O31" s="2" t="s">
        <v>116</v>
      </c>
      <c r="P31" s="1" t="s">
        <v>126</v>
      </c>
      <c r="Q31" s="1" t="s">
        <v>126</v>
      </c>
      <c r="R31" s="2" t="s">
        <v>125</v>
      </c>
    </row>
    <row r="32" spans="2:18" ht="158.4" x14ac:dyDescent="0.3">
      <c r="B32" s="2">
        <v>3003</v>
      </c>
      <c r="C32" s="4" t="s">
        <v>106</v>
      </c>
      <c r="D32" s="4" t="s">
        <v>271</v>
      </c>
      <c r="E32" s="1" t="s">
        <v>59</v>
      </c>
      <c r="F32" s="1" t="s">
        <v>13</v>
      </c>
      <c r="G32" s="1" t="s">
        <v>100</v>
      </c>
      <c r="H32" s="1" t="s">
        <v>92</v>
      </c>
      <c r="I32" s="129" t="s">
        <v>109</v>
      </c>
      <c r="J32" s="129" t="s">
        <v>110</v>
      </c>
      <c r="K32" s="129"/>
      <c r="L32" s="1" t="s">
        <v>161</v>
      </c>
      <c r="M32" s="1" t="s">
        <v>229</v>
      </c>
      <c r="N32" s="1" t="s">
        <v>163</v>
      </c>
      <c r="O32" s="2" t="s">
        <v>116</v>
      </c>
      <c r="P32" s="1" t="s">
        <v>121</v>
      </c>
      <c r="Q32" s="1" t="s">
        <v>121</v>
      </c>
      <c r="R32" s="2" t="s">
        <v>125</v>
      </c>
    </row>
    <row r="33" spans="2:18" ht="172.8" x14ac:dyDescent="0.3">
      <c r="B33" s="2">
        <v>3004</v>
      </c>
      <c r="C33" s="4" t="s">
        <v>179</v>
      </c>
      <c r="D33" s="4" t="s">
        <v>272</v>
      </c>
      <c r="E33" s="1" t="s">
        <v>150</v>
      </c>
      <c r="F33" s="1" t="s">
        <v>17</v>
      </c>
      <c r="G33" s="1" t="s">
        <v>100</v>
      </c>
      <c r="H33" s="1" t="s">
        <v>152</v>
      </c>
      <c r="I33" s="129" t="s">
        <v>109</v>
      </c>
      <c r="J33" s="129" t="s">
        <v>110</v>
      </c>
      <c r="K33" s="129"/>
      <c r="L33" s="1" t="s">
        <v>161</v>
      </c>
      <c r="M33" s="1" t="s">
        <v>229</v>
      </c>
      <c r="N33" s="1" t="s">
        <v>163</v>
      </c>
      <c r="O33" s="2" t="s">
        <v>116</v>
      </c>
      <c r="P33" s="1" t="s">
        <v>121</v>
      </c>
      <c r="Q33" s="1" t="s">
        <v>121</v>
      </c>
      <c r="R33" s="2" t="s">
        <v>125</v>
      </c>
    </row>
    <row r="34" spans="2:18" ht="158.4" x14ac:dyDescent="0.3">
      <c r="B34" s="2">
        <v>3005</v>
      </c>
      <c r="C34" s="4" t="s">
        <v>149</v>
      </c>
      <c r="D34" s="4" t="s">
        <v>273</v>
      </c>
      <c r="E34" s="1" t="s">
        <v>162</v>
      </c>
      <c r="F34" s="1" t="s">
        <v>151</v>
      </c>
      <c r="G34" s="1" t="s">
        <v>100</v>
      </c>
      <c r="H34" s="1" t="s">
        <v>153</v>
      </c>
      <c r="I34" s="129" t="s">
        <v>109</v>
      </c>
      <c r="J34" s="129" t="s">
        <v>110</v>
      </c>
      <c r="K34" s="129"/>
      <c r="L34" s="1" t="s">
        <v>161</v>
      </c>
      <c r="M34" s="1" t="s">
        <v>229</v>
      </c>
      <c r="N34" s="1" t="s">
        <v>163</v>
      </c>
      <c r="O34" s="2" t="s">
        <v>116</v>
      </c>
      <c r="P34" s="1" t="s">
        <v>121</v>
      </c>
      <c r="Q34" s="1" t="s">
        <v>121</v>
      </c>
      <c r="R34" s="2" t="s">
        <v>125</v>
      </c>
    </row>
    <row r="35" spans="2:18" ht="316.8" x14ac:dyDescent="0.3">
      <c r="B35" s="2">
        <v>3006</v>
      </c>
      <c r="C35" s="4" t="s">
        <v>178</v>
      </c>
      <c r="D35" s="4" t="s">
        <v>274</v>
      </c>
      <c r="E35" s="1" t="s">
        <v>159</v>
      </c>
      <c r="F35" s="1" t="s">
        <v>10</v>
      </c>
      <c r="G35" s="1" t="s">
        <v>100</v>
      </c>
      <c r="H35" s="1" t="s">
        <v>85</v>
      </c>
      <c r="I35" s="129" t="s">
        <v>109</v>
      </c>
      <c r="J35" s="129" t="s">
        <v>110</v>
      </c>
      <c r="K35" s="129"/>
      <c r="L35" s="1" t="s">
        <v>161</v>
      </c>
      <c r="M35" s="1" t="s">
        <v>229</v>
      </c>
      <c r="N35" s="1" t="s">
        <v>163</v>
      </c>
      <c r="O35" s="2" t="s">
        <v>116</v>
      </c>
      <c r="P35" s="1" t="s">
        <v>121</v>
      </c>
      <c r="Q35" s="1" t="s">
        <v>121</v>
      </c>
      <c r="R35" s="2" t="s">
        <v>125</v>
      </c>
    </row>
    <row r="36" spans="2:18" ht="409.6" x14ac:dyDescent="0.3">
      <c r="B36" s="2">
        <v>3007</v>
      </c>
      <c r="C36" s="4" t="s">
        <v>177</v>
      </c>
      <c r="D36" s="4" t="s">
        <v>275</v>
      </c>
      <c r="E36" s="130" t="s">
        <v>45</v>
      </c>
      <c r="F36" s="130" t="s">
        <v>9</v>
      </c>
      <c r="G36" s="1" t="s">
        <v>100</v>
      </c>
      <c r="H36" s="1" t="s">
        <v>86</v>
      </c>
      <c r="I36" s="129" t="s">
        <v>109</v>
      </c>
      <c r="J36" s="129" t="s">
        <v>110</v>
      </c>
      <c r="K36" s="129"/>
      <c r="L36" s="1" t="s">
        <v>161</v>
      </c>
      <c r="M36" s="1" t="s">
        <v>229</v>
      </c>
      <c r="N36" s="1" t="s">
        <v>163</v>
      </c>
      <c r="O36" s="2" t="s">
        <v>116</v>
      </c>
      <c r="P36" s="1" t="s">
        <v>121</v>
      </c>
      <c r="Q36" s="1" t="s">
        <v>121</v>
      </c>
      <c r="R36" s="2" t="s">
        <v>125</v>
      </c>
    </row>
    <row r="37" spans="2:18" ht="57.6" x14ac:dyDescent="0.3">
      <c r="B37" s="2">
        <v>3008</v>
      </c>
      <c r="C37" s="4" t="s">
        <v>276</v>
      </c>
      <c r="D37" s="4" t="s">
        <v>277</v>
      </c>
      <c r="E37" s="130" t="s">
        <v>135</v>
      </c>
      <c r="F37" s="130" t="s">
        <v>278</v>
      </c>
      <c r="G37" s="1" t="s">
        <v>100</v>
      </c>
      <c r="H37" s="1" t="s">
        <v>279</v>
      </c>
      <c r="I37" s="129" t="s">
        <v>109</v>
      </c>
      <c r="J37" s="129" t="s">
        <v>110</v>
      </c>
      <c r="K37" s="129"/>
      <c r="L37" s="131" t="s">
        <v>161</v>
      </c>
      <c r="M37" s="131" t="s">
        <v>229</v>
      </c>
      <c r="N37" s="1" t="s">
        <v>163</v>
      </c>
      <c r="O37" s="2" t="s">
        <v>116</v>
      </c>
      <c r="R37" s="2"/>
    </row>
    <row r="38" spans="2:18" ht="158.4" x14ac:dyDescent="0.3">
      <c r="B38" s="2">
        <v>3009</v>
      </c>
      <c r="C38" s="4" t="s">
        <v>114</v>
      </c>
      <c r="D38" s="4" t="s">
        <v>280</v>
      </c>
      <c r="E38" s="1" t="s">
        <v>281</v>
      </c>
      <c r="F38" s="1" t="s">
        <v>16</v>
      </c>
      <c r="G38" s="1" t="s">
        <v>100</v>
      </c>
      <c r="H38" s="1" t="s">
        <v>98</v>
      </c>
      <c r="I38" s="129" t="s">
        <v>109</v>
      </c>
      <c r="J38" s="129" t="s">
        <v>110</v>
      </c>
      <c r="K38" s="129"/>
      <c r="L38" s="1" t="s">
        <v>161</v>
      </c>
      <c r="M38" s="1" t="s">
        <v>229</v>
      </c>
      <c r="N38" s="1" t="s">
        <v>163</v>
      </c>
      <c r="O38" s="2" t="s">
        <v>116</v>
      </c>
      <c r="P38" s="1" t="s">
        <v>129</v>
      </c>
      <c r="Q38" s="1" t="s">
        <v>130</v>
      </c>
      <c r="R38" s="2" t="s">
        <v>125</v>
      </c>
    </row>
    <row r="39" spans="2:18" ht="115.2" x14ac:dyDescent="0.3">
      <c r="B39" s="2">
        <v>4004</v>
      </c>
      <c r="C39" s="4" t="s">
        <v>176</v>
      </c>
      <c r="D39" s="4" t="s">
        <v>1</v>
      </c>
      <c r="E39" s="1" t="s">
        <v>40</v>
      </c>
      <c r="F39" s="1" t="s">
        <v>15</v>
      </c>
      <c r="G39" s="1" t="s">
        <v>101</v>
      </c>
      <c r="H39" s="1" t="s">
        <v>103</v>
      </c>
      <c r="I39" s="129" t="s">
        <v>109</v>
      </c>
      <c r="J39" s="129" t="s">
        <v>110</v>
      </c>
      <c r="K39" s="129"/>
      <c r="L39" s="1" t="s">
        <v>161</v>
      </c>
      <c r="M39" s="1" t="s">
        <v>229</v>
      </c>
      <c r="N39" s="1" t="s">
        <v>163</v>
      </c>
      <c r="O39" s="2" t="s">
        <v>116</v>
      </c>
      <c r="P39" s="1" t="s">
        <v>121</v>
      </c>
      <c r="Q39" s="1" t="s">
        <v>121</v>
      </c>
      <c r="R39" s="2" t="s">
        <v>125</v>
      </c>
    </row>
  </sheetData>
  <sheetProtection algorithmName="SHA-512" hashValue="TcWIBS/UUU8upy8ocM81Xl/NTu0GvEcBQozyO11K3kYpXgFDPfffh0gxuB+DIsIKmITDdvhOqpdKBcDZ+10w6Q==" saltValue="OU6vGaq3bh2DK9M9wmq+bw==" spinCount="100000" sheet="1" objects="1" scenarios="1"/>
  <mergeCells count="2">
    <mergeCell ref="D2:E2"/>
    <mergeCell ref="F2:L2"/>
  </mergeCells>
  <phoneticPr fontId="24" type="noConversion"/>
  <hyperlinks>
    <hyperlink ref="J6" r:id="rId1" location="CARC2022P2_Pt03_Ch03_SecR337.1.5" xr:uid="{375BFC01-5D55-44DA-8499-9B25EA34CB63}"/>
    <hyperlink ref="J7" r:id="rId2" location="CARC2022P2_Pt03_Ch03_SecR337.1.5" xr:uid="{C2682DD5-13F8-4D2B-A96D-5102A98C0612}"/>
    <hyperlink ref="J8" r:id="rId3" location="CARC2022P2_Pt03_Ch03_SecR337.1.5" xr:uid="{0537D37D-1F1E-4905-8CCB-C63C52361729}"/>
    <hyperlink ref="J9" r:id="rId4" location="CARC2022P2_Pt03_Ch03_SecR337.1.5" xr:uid="{973EF2DC-B9B7-4857-911F-B6B6BC8767FF}"/>
    <hyperlink ref="J11" r:id="rId5" location="CARC2022P2_Pt03_Ch03_SecR337.1.5" xr:uid="{234FCCBD-A408-45D8-B191-46638DBC6D68}"/>
    <hyperlink ref="J12" r:id="rId6" location="CARC2022P2_Pt03_Ch03_SecR337.1.5" xr:uid="{A24A6589-51AF-48A2-AEDD-6A452F06E067}"/>
    <hyperlink ref="J13" r:id="rId7" location="CARC2022P2_Pt03_Ch03_SecR337.1.5" xr:uid="{116DFC14-E86B-49F1-B9F5-D38FA61D0AE1}"/>
    <hyperlink ref="J14" r:id="rId8" location="CARC2022P2_Pt03_Ch03_SecR337.1.5" xr:uid="{27201C44-3ECC-4B7C-8E27-70FAC4566B24}"/>
    <hyperlink ref="J15" r:id="rId9" location="CARC2022P2_Pt03_Ch03_SecR337.1.5" xr:uid="{DBD23E5D-4B29-44CC-A1E4-B125B6884FA8}"/>
    <hyperlink ref="J16" r:id="rId10" location="CARC2022P2_Pt03_Ch03_SecR337.1.5" xr:uid="{9C3E90AC-3138-4024-B7BC-A6E0648F475A}"/>
    <hyperlink ref="J17" r:id="rId11" location="CARC2022P2_Pt03_Ch03_SecR337.1.5" xr:uid="{67246B37-BBAF-45F0-AD62-FE83592A05D0}"/>
    <hyperlink ref="J18" r:id="rId12" location="CARC2022P2_Pt03_Ch03_SecR337.1.5" xr:uid="{60631FC8-320A-48D9-BBD3-6F502FFF19D9}"/>
    <hyperlink ref="J19" r:id="rId13" location="CARC2022P2_Pt03_Ch03_SecR337.1.5" xr:uid="{8AC6071A-A722-4111-B719-CDE4FA43CAA1}"/>
    <hyperlink ref="J21" r:id="rId14" location="CARC2022P2_Pt03_Ch03_SecR337.1.5" xr:uid="{42BE9C76-1ED9-4167-B290-A881171BBE5C}"/>
    <hyperlink ref="J22" r:id="rId15" location="CARC2022P2_Pt03_Ch03_SecR337.1.5" xr:uid="{0E8D5E39-BEF7-4544-95C0-DA64CFC80B9D}"/>
    <hyperlink ref="J23" r:id="rId16" location="CARC2022P2_Pt03_Ch03_SecR337.1.5" xr:uid="{96FBBF4F-D340-4E0D-8CD9-ECCFB0AC7A70}"/>
    <hyperlink ref="J24" r:id="rId17" location="CARC2022P2_Pt03_Ch03_SecR337.1.5" xr:uid="{4225C6B3-8C20-46AA-9550-ABE65DFCFA3F}"/>
    <hyperlink ref="J29" r:id="rId18" location="CARC2022P2_Pt03_Ch03_SecR337.1.5" xr:uid="{6EC11CCC-DD20-4F72-BFD1-B29C840A381F}"/>
    <hyperlink ref="J30" r:id="rId19" location="CARC2022P2_Pt03_Ch03_SecR337.1.5" xr:uid="{FA92B85D-421A-4410-ADA9-DD1945CC27BD}"/>
    <hyperlink ref="J31" r:id="rId20" location="CARC2022P2_Pt03_Ch03_SecR337.1.5" xr:uid="{0ED21C99-9226-4205-905A-96DFF51D58F0}"/>
    <hyperlink ref="J32" r:id="rId21" location="CARC2022P2_Pt03_Ch03_SecR337.1.5" xr:uid="{746F9622-9498-4EF0-BF20-1BB00AD9855E}"/>
    <hyperlink ref="J33" r:id="rId22" location="CARC2022P2_Pt03_Ch03_SecR337.1.5" xr:uid="{4A77DF82-F060-4F05-A11D-DF6BEBF2EA29}"/>
    <hyperlink ref="J35" r:id="rId23" location="CARC2022P2_Pt03_Ch03_SecR337.1.5" xr:uid="{3F8A96AB-A036-4C9D-B17F-801D5307C5B2}"/>
    <hyperlink ref="J36" r:id="rId24" location="CARC2022P2_Pt03_Ch03_SecR337.1.5" xr:uid="{C0A4CC8C-D398-417F-9087-1C559942BBA2}"/>
    <hyperlink ref="I6" r:id="rId25" location="CABC2022P2_Ch07A_Sec701A.5" xr:uid="{AA1837E6-5BAE-413D-A333-315278138183}"/>
    <hyperlink ref="I7" r:id="rId26" location="CABC2022P2_Ch07A_Sec701A.5" xr:uid="{F414424C-0249-46B8-968F-B255D9DCB57D}"/>
    <hyperlink ref="I8" r:id="rId27" location="CABC2022P2_Ch07A_Sec701A.5" xr:uid="{E2054EB4-5660-48A4-B839-D6F8EFED9544}"/>
    <hyperlink ref="I9" r:id="rId28" location="CABC2022P2_Ch07A_Sec701A.5" xr:uid="{E658B0EF-EE91-4FBF-8A73-3584F4C3F174}"/>
    <hyperlink ref="I11" r:id="rId29" location="CABC2022P2_Ch07A_Sec701A.5" xr:uid="{DF4CFE07-8CDE-48D5-A21E-1A5D87DF20A3}"/>
    <hyperlink ref="I12" r:id="rId30" location="CABC2022P2_Ch07A_Sec701A.5" xr:uid="{8716DF1D-A32C-4896-AED5-3122700561A5}"/>
    <hyperlink ref="I13" r:id="rId31" location="CABC2022P2_Ch07A_Sec701A.5" xr:uid="{DF86E600-DFAA-4174-B653-DDED0D18A8EA}"/>
    <hyperlink ref="I14" r:id="rId32" location="CABC2022P2_Ch07A_Sec701A.5" xr:uid="{42DCF8B9-091B-4F17-A3B9-B7F7FB93416F}"/>
    <hyperlink ref="I15" r:id="rId33" location="CABC2022P2_Ch07A_Sec701A.5" xr:uid="{8FB53632-980A-4F01-9C96-C9B5E38AF357}"/>
    <hyperlink ref="I16" r:id="rId34" location="CABC2022P2_Ch07A_Sec701A.5" xr:uid="{F63185D7-212C-41BB-8DC6-93E4E9A9B3A5}"/>
    <hyperlink ref="I17" r:id="rId35" location="CABC2022P2_Ch07A_Sec701A.5" xr:uid="{2A86FB68-D4E4-4FB1-9DD2-0832AD913B6B}"/>
    <hyperlink ref="I18" r:id="rId36" location="CABC2022P2_Ch07A_Sec701A.5" xr:uid="{85F021C4-BD59-4D8A-9912-2B10B4573B37}"/>
    <hyperlink ref="I19" r:id="rId37" location="CABC2022P2_Ch07A_Sec701A.5" xr:uid="{08A9B177-9AA4-49E5-BBB0-D8EE9794FE03}"/>
    <hyperlink ref="I21" r:id="rId38" location="CABC2022P2_Ch07A_Sec701A.5" xr:uid="{4EEA0F90-C35F-45AA-94CB-EE5321DB8A75}"/>
    <hyperlink ref="I22" r:id="rId39" location="CABC2022P2_Ch07A_Sec701A.5" xr:uid="{630A3AB2-EF68-486C-AC47-995015D5DFCF}"/>
    <hyperlink ref="I30" r:id="rId40" location="CABC2022P2_Ch07A_Sec701A.5" xr:uid="{C195DD35-E78C-47EC-8D59-D4F52320AB97}"/>
    <hyperlink ref="I31" r:id="rId41" location="CABC2022P2_Ch07A_Sec701A.5" xr:uid="{6C1C2903-21B6-46DD-90F3-00C9116A28D1}"/>
    <hyperlink ref="I32:I33" r:id="rId42" location="CABC2022P2_Ch07A_Sec701A.5" display="701A.5 VEGETATION MANAGEMENT COMPLIANCE" xr:uid="{4BCD8108-F86E-4191-AB6F-9C75C5262963}"/>
    <hyperlink ref="I35" r:id="rId43" location="CABC2022P2_Ch07A_Sec701A.5" xr:uid="{BB34E0A2-6298-4B3D-855F-84F3817EC8E3}"/>
    <hyperlink ref="I36" r:id="rId44" location="CABC2022P2_Ch07A_Sec701A.5" xr:uid="{927ED29B-8891-4BBC-BCE8-50FAE1836B87}"/>
    <hyperlink ref="I39" r:id="rId45" location="CABC2022P2_Ch07A_Sec701A.5" xr:uid="{68913E82-CB8E-4106-AB64-B6A684FF9D6E}"/>
    <hyperlink ref="J39" r:id="rId46" location="CARC2022P2_Pt03_Ch03_SecR337.1.5" xr:uid="{B251CE87-E15B-47B4-B60F-36ED17438F1B}"/>
    <hyperlink ref="I5" r:id="rId47" location="CABC2022P2_Ch07A_Sec710A" xr:uid="{D1839F81-2B59-4B4B-9691-F1C17F16D282}"/>
    <hyperlink ref="J5" r:id="rId48" location="CARC2022P2_Pt03_Ch03_SecR337.10" xr:uid="{1410A891-9C4C-4F49-8318-5EA65F9A1AFC}"/>
    <hyperlink ref="I28" r:id="rId49" location="CABC2022P2_Ch07A_Sec701A.5" xr:uid="{7031BB2E-7F2B-4562-AEC0-A1E1E7B70BD1}"/>
    <hyperlink ref="J28" r:id="rId50" location="CARC2022P2_Pt03_Ch03_SecR337.1.5" xr:uid="{4D7A1723-5F61-483B-AA8E-6517EDA84C31}"/>
    <hyperlink ref="I38" r:id="rId51" location="CABC2022P2_Ch07A_Sec701A.5" xr:uid="{D73C0FFE-6A0C-4354-B01D-769FC66A69E1}"/>
    <hyperlink ref="J38" r:id="rId52" location="CARC2022P2_Pt03_Ch03_SecR337.1.5" xr:uid="{B17A7C12-3FFA-4ED8-8C7D-1BE743B7B05A}"/>
    <hyperlink ref="I34" r:id="rId53" location="CABC2022P2_Ch07A_Sec701A.5" xr:uid="{A22A2538-1197-4509-8DB2-374A1056B2D2}"/>
    <hyperlink ref="J34" r:id="rId54" location="CARC2022P2_Pt03_Ch03_SecR337.1.5" xr:uid="{8139648B-D701-4F0F-94DD-967E03A56B0E}"/>
    <hyperlink ref="I10" r:id="rId55" location="CABC2022P2_Ch07A_Sec701A.5" xr:uid="{67FD0167-12E5-4658-8ACE-F6642D0CEEC2}"/>
    <hyperlink ref="I37" r:id="rId56" location="CABC2022P2_Ch07A_Sec701A.5" xr:uid="{BE752354-43CC-44BF-ADEF-573DFAEF2EA1}"/>
    <hyperlink ref="J37" r:id="rId57" location="CARC2022P2_Pt03_Ch03_SecR337.1.5" xr:uid="{E9DAB04F-610D-4C43-9573-2E1ED6431892}"/>
    <hyperlink ref="K31" r:id="rId58" xr:uid="{C67AA41D-39AA-489B-AA9C-26B22A595983}"/>
  </hyperlinks>
  <pageMargins left="0.7" right="0.7" top="0.75" bottom="0.75" header="0.3" footer="0.3"/>
  <pageSetup orientation="portrait" r:id="rId59"/>
  <tableParts count="1">
    <tablePart r:id="rId6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C601-F813-4D9B-B3B7-EAD42CA0E273}">
  <sheetPr codeName="Sheet5"/>
  <dimension ref="B1:B28"/>
  <sheetViews>
    <sheetView topLeftCell="A7" workbookViewId="0">
      <selection activeCell="B28" sqref="B28"/>
    </sheetView>
  </sheetViews>
  <sheetFormatPr defaultRowHeight="14.4" x14ac:dyDescent="0.3"/>
  <cols>
    <col min="2" max="2" width="58.5546875" customWidth="1"/>
  </cols>
  <sheetData>
    <row r="1" spans="2:2" x14ac:dyDescent="0.3">
      <c r="B1" t="s">
        <v>60</v>
      </c>
    </row>
    <row r="2" spans="2:2" x14ac:dyDescent="0.3">
      <c r="B2" s="3" t="s">
        <v>42</v>
      </c>
    </row>
    <row r="3" spans="2:2" x14ac:dyDescent="0.3">
      <c r="B3" s="3" t="s">
        <v>50</v>
      </c>
    </row>
    <row r="4" spans="2:2" x14ac:dyDescent="0.3">
      <c r="B4" s="3" t="s">
        <v>47</v>
      </c>
    </row>
    <row r="5" spans="2:2" x14ac:dyDescent="0.3">
      <c r="B5" s="3" t="s">
        <v>48</v>
      </c>
    </row>
    <row r="6" spans="2:2" x14ac:dyDescent="0.3">
      <c r="B6" s="3" t="s">
        <v>49</v>
      </c>
    </row>
    <row r="7" spans="2:2" x14ac:dyDescent="0.3">
      <c r="B7" s="3" t="s">
        <v>51</v>
      </c>
    </row>
    <row r="8" spans="2:2" x14ac:dyDescent="0.3">
      <c r="B8" s="3" t="s">
        <v>52</v>
      </c>
    </row>
    <row r="9" spans="2:2" x14ac:dyDescent="0.3">
      <c r="B9" s="3" t="s">
        <v>53</v>
      </c>
    </row>
    <row r="10" spans="2:2" x14ac:dyDescent="0.3">
      <c r="B10" s="3" t="s">
        <v>24</v>
      </c>
    </row>
    <row r="11" spans="2:2" x14ac:dyDescent="0.3">
      <c r="B11" s="3" t="s">
        <v>54</v>
      </c>
    </row>
    <row r="12" spans="2:2" x14ac:dyDescent="0.3">
      <c r="B12" s="3" t="s">
        <v>55</v>
      </c>
    </row>
    <row r="13" spans="2:2" x14ac:dyDescent="0.3">
      <c r="B13" s="3" t="s">
        <v>56</v>
      </c>
    </row>
    <row r="14" spans="2:2" x14ac:dyDescent="0.3">
      <c r="B14" s="3" t="s">
        <v>25</v>
      </c>
    </row>
    <row r="15" spans="2:2" x14ac:dyDescent="0.3">
      <c r="B15" s="3" t="s">
        <v>26</v>
      </c>
    </row>
    <row r="16" spans="2:2" x14ac:dyDescent="0.3">
      <c r="B16" s="3" t="s">
        <v>57</v>
      </c>
    </row>
    <row r="17" spans="2:2" x14ac:dyDescent="0.3">
      <c r="B17" s="3" t="s">
        <v>61</v>
      </c>
    </row>
    <row r="18" spans="2:2" x14ac:dyDescent="0.3">
      <c r="B18" s="3" t="s">
        <v>62</v>
      </c>
    </row>
    <row r="19" spans="2:2" x14ac:dyDescent="0.3">
      <c r="B19" s="3" t="s">
        <v>63</v>
      </c>
    </row>
    <row r="20" spans="2:2" x14ac:dyDescent="0.3">
      <c r="B20" s="3" t="s">
        <v>64</v>
      </c>
    </row>
    <row r="21" spans="2:2" x14ac:dyDescent="0.3">
      <c r="B21" s="3" t="s">
        <v>65</v>
      </c>
    </row>
    <row r="22" spans="2:2" x14ac:dyDescent="0.3">
      <c r="B22" s="3" t="s">
        <v>27</v>
      </c>
    </row>
    <row r="23" spans="2:2" x14ac:dyDescent="0.3">
      <c r="B23" s="3" t="s">
        <v>28</v>
      </c>
    </row>
    <row r="24" spans="2:2" x14ac:dyDescent="0.3">
      <c r="B24" s="3" t="s">
        <v>29</v>
      </c>
    </row>
    <row r="26" spans="2:2" x14ac:dyDescent="0.3">
      <c r="B26" s="3" t="s">
        <v>67</v>
      </c>
    </row>
    <row r="27" spans="2:2" x14ac:dyDescent="0.3">
      <c r="B27" s="3"/>
    </row>
    <row r="28" spans="2:2" x14ac:dyDescent="0.3">
      <c r="B28" s="3" t="s">
        <v>66</v>
      </c>
    </row>
  </sheetData>
  <sheetProtection algorithmName="SHA-512" hashValue="zH5tcjqXm+jEoDVXHLaRAGTn7NBslA6jXr8NqC8o1J1kyIoR3ohPJt/iAtbggpmaqGXvrSuL7MMH/wTykxzTaw==" saltValue="fQ9IX6pmMwMLvwWncIWSCw==" spinCount="100000" sheet="1" objects="1" scenarios="1"/>
  <hyperlinks>
    <hyperlink ref="B10" r:id="rId1" location="CABC2022P2_Ch07A_Sec705A" xr:uid="{8D2C4B80-172C-4311-97E9-424B6E9CF3A5}"/>
    <hyperlink ref="B14" r:id="rId2" location="CABC2022P2_Ch07A_Sec706A" xr:uid="{A5536F8C-45C7-4088-BD4A-F791D4426BFA}"/>
    <hyperlink ref="B15" r:id="rId3" location="CABC2022P2_Ch07A_Sec707A" xr:uid="{A6AE16A4-F71D-4D53-9181-543B737F3587}"/>
    <hyperlink ref="B11" r:id="rId4" location="CABC2022P2_Ch07A_Sec705A.2" xr:uid="{F5FDC20D-6924-4752-AA74-9389C4568DEF}"/>
    <hyperlink ref="B12" r:id="rId5" location="CABC2022P2_Ch07A_Sec705A.3" xr:uid="{25068542-FBCD-4910-A0C6-073A59D61604}"/>
    <hyperlink ref="B13" r:id="rId6" location="CABC2022P2_Ch07A_Sec705A.4" display="705A.4 Roof Gutters" xr:uid="{5126177E-7874-46FA-BAFC-F002A4E7BFF2}"/>
    <hyperlink ref="B16" r:id="rId7" location="CABC2022P2_Ch07A_Sec707A.3" display="707A.3 Exterior Wall Coverings" xr:uid="{A2DBD07D-72AC-42AC-98B3-7D678FBA114C}"/>
    <hyperlink ref="B17" r:id="rId8" location="CABC2022P2_Ch07A_Sec707A.5" xr:uid="{384B8680-7A10-4F09-B0EB-16708FD5011E}"/>
    <hyperlink ref="B18" r:id="rId9" location="CABC2022P2_Ch07A_Sec707A.6" xr:uid="{73E51F15-44EB-44D6-9F37-BD77A7FCBC7A}"/>
    <hyperlink ref="B19" r:id="rId10" location="CABC2022P2_Ch07A_Sec707A.7" xr:uid="{D7D0A5FC-31A0-4894-A65E-A6E1B5A77ECE}"/>
    <hyperlink ref="B20" r:id="rId11" location="CABC2022P2_Ch07A_Sec707A.8" xr:uid="{D17C4C6C-DB23-461A-800C-0E0D3D226FEE}"/>
    <hyperlink ref="B21" r:id="rId12" location="CABC2022P2_Ch07A_Sec707A.9" xr:uid="{3DED6C74-B5A1-4F1F-84AA-2D976F1D4414}"/>
    <hyperlink ref="B2" r:id="rId13" location="CABC2022P2_Ch07A_Sec701A" xr:uid="{F71798D3-4825-4060-98A2-6EE74F3E8BDD}"/>
    <hyperlink ref="B3" r:id="rId14" location="CABC2022P2_Ch07A_Sec701A.2" xr:uid="{45B9CA2F-3D1E-4C00-9532-7BF1BF08888A}"/>
    <hyperlink ref="B4" r:id="rId15" location="CABC2022P2_Ch07A_Sec701A.3" xr:uid="{92CCAD72-E319-45B0-B84A-364AC87F6A76}"/>
    <hyperlink ref="B5" r:id="rId16" location="CABC2022P2_Ch07A_Sec701A.4" xr:uid="{A6A86ECA-622B-4872-8366-5FEE10C0AE66}"/>
    <hyperlink ref="B6" r:id="rId17" location="CABC2022P2_Ch07A_Sec701A.5" xr:uid="{4F704DB9-A90C-45DB-B3CA-4FA9BBBE58F1}"/>
    <hyperlink ref="B7" r:id="rId18" location="CABC2022P2_Ch07A_Sec702A" xr:uid="{9CEA0800-3F93-4AC3-B1A6-EF99795EDA4A}"/>
    <hyperlink ref="B8" r:id="rId19" location="CABC2022P2_Ch07A_Sec703A" xr:uid="{103FE53D-0B4F-4348-9528-6D0D46358915}"/>
    <hyperlink ref="B9" r:id="rId20" location="CABC2022P2_Ch07A_Sec703A" xr:uid="{F4B6C7FF-14B5-4B2F-AAFA-8FCFD8C76BC5}"/>
    <hyperlink ref="B22" r:id="rId21" location="CABC2022P2_Ch07A_Sec708A" xr:uid="{C7989638-C59C-4B8B-A161-C0043105EAB5}"/>
    <hyperlink ref="B23" r:id="rId22" location="CABC2022P2_Ch07A_Sec709A" xr:uid="{EB6AFFCB-5419-4961-A2FF-6D7F49153573}"/>
    <hyperlink ref="B24" r:id="rId23" location="CABC2022P2_Ch07A_Sec709A" xr:uid="{99CAB08D-5A62-4F1B-AE7C-EC3C3B57B3F1}"/>
    <hyperlink ref="B28" r:id="rId24" location="CABC2022P2_Ch15_Sec1503.2" xr:uid="{4CF88162-C330-427B-A57E-51121A2B4EBA}"/>
    <hyperlink ref="B26" r:id="rId25" location="CABC2022P2_Ch12_Sec1202" xr:uid="{4AEC78E3-627C-46C7-B57E-2FB0B2D56AF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62E1F-CC1E-4D2D-8400-923A6240C5FA}">
  <sheetPr codeName="Sheet6"/>
  <dimension ref="B2:B4"/>
  <sheetViews>
    <sheetView workbookViewId="0">
      <selection activeCell="B3" sqref="B3"/>
    </sheetView>
  </sheetViews>
  <sheetFormatPr defaultRowHeight="14.4" x14ac:dyDescent="0.3"/>
  <cols>
    <col min="2" max="2" width="40.88671875" customWidth="1"/>
  </cols>
  <sheetData>
    <row r="2" spans="2:2" x14ac:dyDescent="0.3">
      <c r="B2" t="s">
        <v>69</v>
      </c>
    </row>
    <row r="3" spans="2:2" x14ac:dyDescent="0.3">
      <c r="B3" s="3" t="s">
        <v>70</v>
      </c>
    </row>
    <row r="4" spans="2:2" x14ac:dyDescent="0.3">
      <c r="B4" s="3" t="s">
        <v>71</v>
      </c>
    </row>
  </sheetData>
  <hyperlinks>
    <hyperlink ref="B3" r:id="rId1" xr:uid="{6F7B567B-2DCF-493C-87C6-D58D5BDF7CE2}"/>
    <hyperlink ref="B4" r:id="rId2" location="CAFC2022P2_Pt05_Ch61_Sec6104" xr:uid="{EB179244-B00B-4EFB-A9FF-45D8BDBD1C5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e655e4-35da-4193-b910-bd36d79c3f9a">
      <Terms xmlns="http://schemas.microsoft.com/office/infopath/2007/PartnerControls"/>
    </lcf76f155ced4ddcb4097134ff3c332f>
    <TaxCatchAll xmlns="be044a6f-66c7-49fb-9b03-f1ff04c3e0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7A29CB248E96478375689DA4F2F46E" ma:contentTypeVersion="15" ma:contentTypeDescription="Create a new document." ma:contentTypeScope="" ma:versionID="d3776183ff2076864a111ea5d321d85d">
  <xsd:schema xmlns:xsd="http://www.w3.org/2001/XMLSchema" xmlns:xs="http://www.w3.org/2001/XMLSchema" xmlns:p="http://schemas.microsoft.com/office/2006/metadata/properties" xmlns:ns2="68e655e4-35da-4193-b910-bd36d79c3f9a" xmlns:ns3="be044a6f-66c7-49fb-9b03-f1ff04c3e081" targetNamespace="http://schemas.microsoft.com/office/2006/metadata/properties" ma:root="true" ma:fieldsID="3c31106335cb800c999695d5d2d43cd0" ns2:_="" ns3:_="">
    <xsd:import namespace="68e655e4-35da-4193-b910-bd36d79c3f9a"/>
    <xsd:import namespace="be044a6f-66c7-49fb-9b03-f1ff04c3e08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e655e4-35da-4193-b910-bd36d79c3f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ce6543d-33af-4e9c-8eb4-da9cd6984385"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044a6f-66c7-49fb-9b03-f1ff04c3e08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de6a1e3-89c8-4d57-9c08-7592a8b2cdf3}" ma:internalName="TaxCatchAll" ma:showField="CatchAllData" ma:web="be044a6f-66c7-49fb-9b03-f1ff04c3e0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18D9AF-8FE5-4F5F-9099-6AE60BD738D7}">
  <ds:schemaRefs>
    <ds:schemaRef ds:uri="http://schemas.microsoft.com/sharepoint/v3/contenttype/forms"/>
  </ds:schemaRefs>
</ds:datastoreItem>
</file>

<file path=customXml/itemProps2.xml><?xml version="1.0" encoding="utf-8"?>
<ds:datastoreItem xmlns:ds="http://schemas.openxmlformats.org/officeDocument/2006/customXml" ds:itemID="{3FEBEA5F-72FA-4E9F-8AE1-873F52AC83FE}">
  <ds:schemaRefs>
    <ds:schemaRef ds:uri="http://schemas.microsoft.com/office/2006/metadata/properties"/>
    <ds:schemaRef ds:uri="http://schemas.microsoft.com/office/infopath/2007/PartnerControls"/>
    <ds:schemaRef ds:uri="68e655e4-35da-4193-b910-bd36d79c3f9a"/>
    <ds:schemaRef ds:uri="be044a6f-66c7-49fb-9b03-f1ff04c3e081"/>
  </ds:schemaRefs>
</ds:datastoreItem>
</file>

<file path=customXml/itemProps3.xml><?xml version="1.0" encoding="utf-8"?>
<ds:datastoreItem xmlns:ds="http://schemas.openxmlformats.org/officeDocument/2006/customXml" ds:itemID="{D5448B19-B092-4C0A-8220-34AA6E98C6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e655e4-35da-4193-b910-bd36d79c3f9a"/>
    <ds:schemaRef ds:uri="be044a6f-66c7-49fb-9b03-f1ff04c3e0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SOW Report and Bid Form</vt:lpstr>
      <vt:lpstr>Punchlist and FInal Walkthrough</vt:lpstr>
      <vt:lpstr>MQS_CWMP</vt:lpstr>
      <vt:lpstr>California Building Codes</vt:lpstr>
      <vt:lpstr>California Fire Code Standards</vt:lpstr>
    </vt:vector>
  </TitlesOfParts>
  <Manager/>
  <Company>CALFIRE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O'Neil, Dennis@CALFIRE</dc:creator>
  <cp:keywords/>
  <dc:description/>
  <cp:lastModifiedBy>Pamela Bates</cp:lastModifiedBy>
  <cp:revision/>
  <cp:lastPrinted>2024-03-07T18:07:43Z</cp:lastPrinted>
  <dcterms:created xsi:type="dcterms:W3CDTF">2022-11-28T16:58:57Z</dcterms:created>
  <dcterms:modified xsi:type="dcterms:W3CDTF">2024-08-30T19:35:13Z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0x010100307A29CB248E96478375689DA4F2F46E</vt:lpwstr>
  </property>
  <property fmtid="{D5CDD505-2E9C-101B-9397-08002B2CF9AE}" pid="3" name="MediaServiceImageTags">
    <vt:lpwstr/>
  </property>
</Properties>
</file>